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52" windowWidth="15240" windowHeight="6672" firstSheet="1" activeTab="8"/>
  </bookViews>
  <sheets>
    <sheet name="cure camping" sheetId="51" r:id="rId1"/>
    <sheet name="2021" sheetId="56" r:id="rId2"/>
    <sheet name="affext21" sheetId="57" r:id="rId3"/>
    <sheet name="webload 2021-1" sheetId="59" r:id="rId4"/>
    <sheet name="webl21-2" sheetId="54" r:id="rId5"/>
    <sheet name="2022" sheetId="58" r:id="rId6"/>
    <sheet name="webload2022" sheetId="53" r:id="rId7"/>
    <sheet name="webload22-11avril" sheetId="60" r:id="rId8"/>
    <sheet name="Affext22" sheetId="61" r:id="rId9"/>
  </sheets>
  <calcPr calcId="145621"/>
</workbook>
</file>

<file path=xl/calcChain.xml><?xml version="1.0" encoding="utf-8"?>
<calcChain xmlns="http://schemas.openxmlformats.org/spreadsheetml/2006/main">
  <c r="C19" i="58" l="1"/>
  <c r="D19" i="58"/>
  <c r="E19" i="58"/>
  <c r="F19" i="58"/>
  <c r="C20" i="58"/>
  <c r="D20" i="58"/>
  <c r="E20" i="58"/>
  <c r="F20" i="58"/>
  <c r="C21" i="58"/>
  <c r="D21" i="58"/>
  <c r="E21" i="58"/>
  <c r="F21" i="58"/>
  <c r="C22" i="58"/>
  <c r="D22" i="58"/>
  <c r="E22" i="58"/>
  <c r="F22" i="58"/>
  <c r="C23" i="58"/>
  <c r="D23" i="58"/>
  <c r="E23" i="58"/>
  <c r="F23" i="58"/>
  <c r="C24" i="58"/>
  <c r="D24" i="58"/>
  <c r="E24" i="58"/>
  <c r="F24" i="58"/>
  <c r="C25" i="58"/>
  <c r="D25" i="58"/>
  <c r="E25" i="58"/>
  <c r="F25" i="58"/>
  <c r="C26" i="58"/>
  <c r="D26" i="58"/>
  <c r="E26" i="58"/>
  <c r="F26" i="58"/>
  <c r="C27" i="58"/>
  <c r="D27" i="58"/>
  <c r="E27" i="58"/>
  <c r="F27" i="58"/>
  <c r="C28" i="58"/>
  <c r="D28" i="58"/>
  <c r="E28" i="58"/>
  <c r="F28" i="58"/>
  <c r="C29" i="58"/>
  <c r="D29" i="58"/>
  <c r="E29" i="58"/>
  <c r="F29" i="58"/>
  <c r="C30" i="58"/>
  <c r="D30" i="58"/>
  <c r="E30" i="58"/>
  <c r="F30" i="58"/>
  <c r="C31" i="58"/>
  <c r="D31" i="58"/>
  <c r="E31" i="58"/>
  <c r="F31" i="58"/>
  <c r="C32" i="58"/>
  <c r="D32" i="58"/>
  <c r="E32" i="58"/>
  <c r="F32" i="58"/>
  <c r="C33" i="58"/>
  <c r="D33" i="58"/>
  <c r="E33" i="58"/>
  <c r="F33" i="58"/>
  <c r="C34" i="58"/>
  <c r="D34" i="58"/>
  <c r="E34" i="58"/>
  <c r="F34" i="58"/>
  <c r="C35" i="58"/>
  <c r="D35" i="58"/>
  <c r="E35" i="58"/>
  <c r="F35" i="58"/>
  <c r="C36" i="58"/>
  <c r="D36" i="58"/>
  <c r="E36" i="58"/>
  <c r="F36" i="58"/>
  <c r="C37" i="58"/>
  <c r="D37" i="58"/>
  <c r="E37" i="58"/>
  <c r="F37" i="58"/>
  <c r="C38" i="58"/>
  <c r="D38" i="58"/>
  <c r="E38" i="58"/>
  <c r="F38" i="58"/>
  <c r="C39" i="58"/>
  <c r="D39" i="58"/>
  <c r="E39" i="58"/>
  <c r="F39" i="58"/>
  <c r="C40" i="58"/>
  <c r="D40" i="58"/>
  <c r="E40" i="58"/>
  <c r="F40" i="58"/>
  <c r="C41" i="58"/>
  <c r="D41" i="58"/>
  <c r="E41" i="58"/>
  <c r="F41" i="58"/>
  <c r="C42" i="58"/>
  <c r="D42" i="58"/>
  <c r="E42" i="58"/>
  <c r="F42" i="58"/>
  <c r="C43" i="58"/>
  <c r="D43" i="58"/>
  <c r="E43" i="58"/>
  <c r="F43" i="58"/>
  <c r="C44" i="58"/>
  <c r="D44" i="58"/>
  <c r="E44" i="58"/>
  <c r="F44" i="58"/>
  <c r="C45" i="58"/>
  <c r="D45" i="58"/>
  <c r="E45" i="58"/>
  <c r="F45" i="58"/>
  <c r="C46" i="58"/>
  <c r="D46" i="58"/>
  <c r="E46" i="58"/>
  <c r="F46" i="58"/>
  <c r="C47" i="58"/>
  <c r="D47" i="58"/>
  <c r="E47" i="58"/>
  <c r="F47" i="58"/>
  <c r="C48" i="58"/>
  <c r="D48" i="58"/>
  <c r="E48" i="58"/>
  <c r="F48" i="58"/>
  <c r="C49" i="58"/>
  <c r="D49" i="58"/>
  <c r="E49" i="58"/>
  <c r="F49" i="58"/>
  <c r="C50" i="58"/>
  <c r="D50" i="58"/>
  <c r="E50" i="58"/>
  <c r="F50" i="58"/>
  <c r="C51" i="58"/>
  <c r="D51" i="58"/>
  <c r="E51" i="58"/>
  <c r="F51" i="58"/>
  <c r="C52" i="58"/>
  <c r="D52" i="58"/>
  <c r="E52" i="58"/>
  <c r="F52" i="58"/>
  <c r="C53" i="58"/>
  <c r="D53" i="58"/>
  <c r="E53" i="58"/>
  <c r="F53" i="58"/>
  <c r="C54" i="58"/>
  <c r="D54" i="58"/>
  <c r="E54" i="58"/>
  <c r="F54" i="58"/>
  <c r="C55" i="58"/>
  <c r="D55" i="58"/>
  <c r="E55" i="58"/>
  <c r="F55" i="58"/>
  <c r="C56" i="58"/>
  <c r="D56" i="58"/>
  <c r="E56" i="58"/>
  <c r="F56" i="58"/>
  <c r="C57" i="58"/>
  <c r="D57" i="58"/>
  <c r="E57" i="58"/>
  <c r="F57" i="58"/>
  <c r="C58" i="58"/>
  <c r="D58" i="58"/>
  <c r="E58" i="58"/>
  <c r="F58" i="58"/>
  <c r="C59" i="58"/>
  <c r="D59" i="58"/>
  <c r="E59" i="58"/>
  <c r="F59" i="58"/>
  <c r="C60" i="58"/>
  <c r="D60" i="58"/>
  <c r="E60" i="58"/>
  <c r="F60" i="58"/>
  <c r="C61" i="58"/>
  <c r="D61" i="58"/>
  <c r="E61" i="58"/>
  <c r="F61" i="58"/>
  <c r="C62" i="58"/>
  <c r="D62" i="58"/>
  <c r="E62" i="58"/>
  <c r="F62" i="58"/>
  <c r="O65" i="58" l="1"/>
  <c r="O66" i="58"/>
  <c r="F58" i="56" l="1"/>
  <c r="C137" i="60" l="1"/>
  <c r="C138" i="60"/>
  <c r="B200" i="58"/>
  <c r="C200" i="58"/>
  <c r="D200" i="58"/>
  <c r="E200" i="58"/>
  <c r="F200" i="58"/>
  <c r="G200" i="58"/>
  <c r="B201" i="58"/>
  <c r="C201" i="58"/>
  <c r="D201" i="58"/>
  <c r="E201" i="58"/>
  <c r="F201" i="58"/>
  <c r="G201" i="58"/>
  <c r="C136" i="60" l="1"/>
  <c r="C135" i="60"/>
  <c r="C134" i="60"/>
  <c r="C133" i="60"/>
  <c r="C132" i="60"/>
  <c r="C131" i="60"/>
  <c r="C130" i="60"/>
  <c r="C129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C106" i="60"/>
  <c r="C105" i="60"/>
  <c r="C102" i="60"/>
  <c r="C101" i="60"/>
  <c r="C100" i="60"/>
  <c r="C99" i="60"/>
  <c r="C98" i="60"/>
  <c r="C97" i="60"/>
  <c r="C96" i="60"/>
  <c r="C95" i="60"/>
  <c r="C94" i="60"/>
  <c r="C93" i="60"/>
  <c r="C92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4" i="60"/>
  <c r="C3" i="60"/>
  <c r="C76" i="58" l="1"/>
  <c r="C67" i="58"/>
  <c r="D158" i="58"/>
  <c r="D84" i="58"/>
  <c r="D179" i="58"/>
  <c r="C151" i="58" l="1"/>
  <c r="F86" i="58"/>
  <c r="C86" i="58"/>
  <c r="C83" i="58"/>
  <c r="C78" i="58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C135" i="53"/>
  <c r="C134" i="53"/>
  <c r="C133" i="53"/>
  <c r="C132" i="53"/>
  <c r="C131" i="53"/>
  <c r="C130" i="53"/>
  <c r="C129" i="53"/>
  <c r="C128" i="53"/>
  <c r="C127" i="53"/>
  <c r="C126" i="53"/>
  <c r="C125" i="53"/>
  <c r="D151" i="58" l="1"/>
  <c r="E151" i="58"/>
  <c r="F151" i="58"/>
  <c r="C152" i="58"/>
  <c r="D152" i="58"/>
  <c r="E152" i="58"/>
  <c r="F152" i="58"/>
  <c r="C153" i="58"/>
  <c r="D153" i="58"/>
  <c r="E153" i="58"/>
  <c r="F153" i="58"/>
  <c r="C154" i="58"/>
  <c r="D154" i="58"/>
  <c r="E154" i="58"/>
  <c r="F154" i="58"/>
  <c r="C155" i="58"/>
  <c r="D155" i="58"/>
  <c r="E155" i="58"/>
  <c r="F155" i="58"/>
  <c r="C156" i="58"/>
  <c r="D156" i="58"/>
  <c r="E156" i="58"/>
  <c r="F156" i="58"/>
  <c r="C157" i="58"/>
  <c r="D157" i="58"/>
  <c r="E157" i="58"/>
  <c r="F157" i="58"/>
  <c r="C158" i="58"/>
  <c r="E158" i="58"/>
  <c r="F158" i="58"/>
  <c r="C159" i="58"/>
  <c r="D159" i="58"/>
  <c r="E159" i="58"/>
  <c r="F159" i="58"/>
  <c r="C160" i="58"/>
  <c r="D160" i="58"/>
  <c r="E160" i="58"/>
  <c r="F160" i="58"/>
  <c r="C161" i="58"/>
  <c r="D161" i="58"/>
  <c r="E161" i="58"/>
  <c r="F161" i="58"/>
  <c r="C162" i="58"/>
  <c r="D162" i="58"/>
  <c r="E162" i="58"/>
  <c r="F162" i="58"/>
  <c r="C163" i="58"/>
  <c r="D163" i="58"/>
  <c r="E163" i="58"/>
  <c r="F163" i="58"/>
  <c r="C164" i="58"/>
  <c r="D164" i="58"/>
  <c r="E164" i="58"/>
  <c r="F164" i="58"/>
  <c r="C165" i="58"/>
  <c r="D165" i="58"/>
  <c r="E165" i="58"/>
  <c r="F165" i="58"/>
  <c r="C166" i="58"/>
  <c r="D166" i="58"/>
  <c r="E166" i="58"/>
  <c r="F166" i="58"/>
  <c r="C167" i="58"/>
  <c r="D167" i="58"/>
  <c r="E167" i="58"/>
  <c r="F167" i="58"/>
  <c r="C168" i="58"/>
  <c r="D168" i="58"/>
  <c r="E168" i="58"/>
  <c r="F168" i="58"/>
  <c r="C169" i="58"/>
  <c r="D169" i="58"/>
  <c r="E169" i="58"/>
  <c r="F169" i="58"/>
  <c r="C170" i="58"/>
  <c r="D170" i="58"/>
  <c r="E170" i="58"/>
  <c r="F170" i="58"/>
  <c r="C171" i="58"/>
  <c r="D171" i="58"/>
  <c r="E171" i="58"/>
  <c r="F171" i="58"/>
  <c r="C172" i="58"/>
  <c r="D172" i="58"/>
  <c r="E172" i="58"/>
  <c r="F172" i="58"/>
  <c r="C173" i="58"/>
  <c r="D173" i="58"/>
  <c r="E173" i="58"/>
  <c r="F173" i="58"/>
  <c r="C174" i="58"/>
  <c r="D174" i="58"/>
  <c r="E174" i="58"/>
  <c r="F174" i="58"/>
  <c r="C122" i="53"/>
  <c r="C121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108" i="53"/>
  <c r="C107" i="53"/>
  <c r="C106" i="53"/>
  <c r="C105" i="53"/>
  <c r="C104" i="53"/>
  <c r="C103" i="53"/>
  <c r="C102" i="53"/>
  <c r="C101" i="53"/>
  <c r="C100" i="53"/>
  <c r="C99" i="53"/>
  <c r="C98" i="53"/>
  <c r="C97" i="53"/>
  <c r="C96" i="53"/>
  <c r="C93" i="53"/>
  <c r="C92" i="53"/>
  <c r="C91" i="53"/>
  <c r="C90" i="53"/>
  <c r="B108" i="58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72" i="53"/>
  <c r="C71" i="53"/>
  <c r="C70" i="53"/>
  <c r="C69" i="53"/>
  <c r="C68" i="53"/>
  <c r="C67" i="53"/>
  <c r="C66" i="53"/>
  <c r="C65" i="53"/>
  <c r="C62" i="53"/>
  <c r="C61" i="53"/>
  <c r="C60" i="53"/>
  <c r="C59" i="53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C6" i="53"/>
  <c r="C5" i="53"/>
  <c r="C4" i="53"/>
  <c r="C3" i="53"/>
  <c r="F109" i="59"/>
  <c r="F108" i="59"/>
  <c r="M107" i="59"/>
  <c r="M108" i="59" s="1"/>
  <c r="O108" i="59" s="1"/>
  <c r="F107" i="59"/>
  <c r="O106" i="59"/>
  <c r="M106" i="59"/>
  <c r="F103" i="59"/>
  <c r="R152" i="58"/>
  <c r="R153" i="58"/>
  <c r="R154" i="58"/>
  <c r="R155" i="58"/>
  <c r="R156" i="58"/>
  <c r="R157" i="58"/>
  <c r="R158" i="58"/>
  <c r="R159" i="58"/>
  <c r="R160" i="58"/>
  <c r="R161" i="58"/>
  <c r="R162" i="58"/>
  <c r="R163" i="58"/>
  <c r="R164" i="58"/>
  <c r="R165" i="58"/>
  <c r="R166" i="58"/>
  <c r="R167" i="58"/>
  <c r="R168" i="58"/>
  <c r="R169" i="58"/>
  <c r="R170" i="58"/>
  <c r="R171" i="58"/>
  <c r="R172" i="58"/>
  <c r="R173" i="58"/>
  <c r="R174" i="58"/>
  <c r="R175" i="58"/>
  <c r="R176" i="58"/>
  <c r="R177" i="58"/>
  <c r="R178" i="58"/>
  <c r="R179" i="58"/>
  <c r="R180" i="58"/>
  <c r="R181" i="58"/>
  <c r="R182" i="58"/>
  <c r="R183" i="58"/>
  <c r="R184" i="58"/>
  <c r="R185" i="58"/>
  <c r="R186" i="58"/>
  <c r="R151" i="58"/>
  <c r="R87" i="58" l="1"/>
  <c r="R65" i="58"/>
  <c r="R66" i="58"/>
  <c r="R67" i="58"/>
  <c r="R68" i="58"/>
  <c r="R69" i="58"/>
  <c r="R70" i="58"/>
  <c r="R71" i="58"/>
  <c r="R72" i="58"/>
  <c r="R73" i="58"/>
  <c r="R74" i="58"/>
  <c r="R75" i="58"/>
  <c r="R76" i="58"/>
  <c r="R77" i="58"/>
  <c r="R78" i="58"/>
  <c r="R79" i="58"/>
  <c r="R80" i="58"/>
  <c r="R81" i="58"/>
  <c r="R82" i="58"/>
  <c r="R83" i="58"/>
  <c r="R84" i="58"/>
  <c r="R85" i="58"/>
  <c r="R86" i="58"/>
  <c r="R88" i="58"/>
  <c r="R89" i="58"/>
  <c r="R90" i="58"/>
  <c r="R91" i="58"/>
  <c r="R92" i="58"/>
  <c r="R93" i="58"/>
  <c r="R94" i="58"/>
  <c r="R95" i="58"/>
  <c r="R96" i="58"/>
  <c r="R97" i="58"/>
  <c r="R98" i="58"/>
  <c r="R99" i="58"/>
  <c r="R100" i="58"/>
  <c r="R101" i="58"/>
  <c r="R102" i="58"/>
  <c r="B65" i="58"/>
  <c r="C65" i="58"/>
  <c r="D65" i="58"/>
  <c r="E65" i="58"/>
  <c r="F65" i="58"/>
  <c r="B66" i="58"/>
  <c r="C66" i="58"/>
  <c r="D66" i="58"/>
  <c r="E66" i="58"/>
  <c r="F66" i="58"/>
  <c r="B67" i="58"/>
  <c r="D67" i="58"/>
  <c r="E67" i="58"/>
  <c r="F67" i="58"/>
  <c r="O67" i="58"/>
  <c r="B68" i="58"/>
  <c r="C68" i="58"/>
  <c r="D68" i="58"/>
  <c r="E68" i="58"/>
  <c r="F68" i="58"/>
  <c r="O68" i="58"/>
  <c r="B69" i="58"/>
  <c r="C69" i="58"/>
  <c r="D69" i="58"/>
  <c r="E69" i="58"/>
  <c r="F69" i="58"/>
  <c r="O69" i="58"/>
  <c r="B70" i="58"/>
  <c r="C70" i="58"/>
  <c r="D70" i="58"/>
  <c r="E70" i="58"/>
  <c r="F70" i="58"/>
  <c r="O70" i="58"/>
  <c r="B71" i="58"/>
  <c r="C71" i="58"/>
  <c r="D71" i="58"/>
  <c r="E71" i="58"/>
  <c r="F71" i="58"/>
  <c r="O71" i="58"/>
  <c r="B72" i="58"/>
  <c r="C72" i="58"/>
  <c r="D72" i="58"/>
  <c r="E72" i="58"/>
  <c r="F72" i="58"/>
  <c r="O72" i="58"/>
  <c r="B73" i="58"/>
  <c r="C73" i="58"/>
  <c r="D73" i="58"/>
  <c r="E73" i="58"/>
  <c r="F73" i="58"/>
  <c r="O73" i="58"/>
  <c r="B74" i="58"/>
  <c r="C74" i="58"/>
  <c r="D74" i="58"/>
  <c r="E74" i="58"/>
  <c r="F74" i="58"/>
  <c r="O74" i="58"/>
  <c r="B75" i="58"/>
  <c r="C75" i="58"/>
  <c r="D75" i="58"/>
  <c r="E75" i="58"/>
  <c r="F75" i="58"/>
  <c r="O75" i="58"/>
  <c r="B76" i="58"/>
  <c r="D76" i="58"/>
  <c r="E76" i="58"/>
  <c r="F76" i="58"/>
  <c r="O76" i="58"/>
  <c r="B77" i="58"/>
  <c r="C77" i="58"/>
  <c r="D77" i="58"/>
  <c r="E77" i="58"/>
  <c r="F77" i="58"/>
  <c r="O77" i="58"/>
  <c r="B78" i="58"/>
  <c r="D78" i="58"/>
  <c r="E78" i="58"/>
  <c r="F78" i="58"/>
  <c r="O78" i="58"/>
  <c r="B79" i="58"/>
  <c r="C79" i="58"/>
  <c r="D79" i="58"/>
  <c r="E79" i="58"/>
  <c r="F79" i="58"/>
  <c r="O79" i="58"/>
  <c r="B80" i="58"/>
  <c r="C80" i="58"/>
  <c r="D80" i="58"/>
  <c r="E80" i="58"/>
  <c r="F80" i="58"/>
  <c r="O80" i="58"/>
  <c r="B81" i="58"/>
  <c r="C81" i="58"/>
  <c r="D81" i="58"/>
  <c r="E81" i="58"/>
  <c r="F81" i="58"/>
  <c r="O81" i="58"/>
  <c r="B82" i="58"/>
  <c r="C82" i="58"/>
  <c r="D82" i="58"/>
  <c r="E82" i="58"/>
  <c r="F82" i="58"/>
  <c r="O82" i="58"/>
  <c r="B83" i="58"/>
  <c r="D83" i="58"/>
  <c r="E83" i="58"/>
  <c r="F83" i="58"/>
  <c r="O83" i="58"/>
  <c r="B84" i="58"/>
  <c r="C84" i="58"/>
  <c r="E84" i="58"/>
  <c r="F84" i="58"/>
  <c r="O84" i="58"/>
  <c r="B85" i="58"/>
  <c r="C85" i="58"/>
  <c r="D85" i="58"/>
  <c r="E85" i="58"/>
  <c r="F85" i="58"/>
  <c r="O85" i="58"/>
  <c r="B86" i="58"/>
  <c r="D86" i="58"/>
  <c r="E86" i="58"/>
  <c r="O86" i="58"/>
  <c r="B87" i="58"/>
  <c r="O87" i="58"/>
  <c r="B88" i="58"/>
  <c r="O88" i="58"/>
  <c r="B89" i="58"/>
  <c r="O89" i="58"/>
  <c r="B90" i="58"/>
  <c r="O90" i="58"/>
  <c r="B91" i="58"/>
  <c r="O91" i="58"/>
  <c r="B92" i="58"/>
  <c r="O92" i="58"/>
  <c r="B93" i="58"/>
  <c r="O93" i="58"/>
  <c r="B94" i="58"/>
  <c r="O94" i="58"/>
  <c r="B95" i="58"/>
  <c r="O95" i="58"/>
  <c r="B96" i="58"/>
  <c r="O96" i="58"/>
  <c r="B97" i="58"/>
  <c r="O97" i="58"/>
  <c r="B98" i="58"/>
  <c r="O98" i="58"/>
  <c r="B99" i="58"/>
  <c r="O99" i="58"/>
  <c r="B100" i="58"/>
  <c r="O100" i="58"/>
  <c r="B101" i="58"/>
  <c r="O101" i="58"/>
  <c r="B102" i="58"/>
  <c r="O102" i="58"/>
  <c r="G66" i="58" l="1"/>
  <c r="G74" i="58"/>
  <c r="G72" i="58"/>
  <c r="G70" i="58"/>
  <c r="G68" i="58"/>
  <c r="G76" i="58"/>
  <c r="G82" i="58"/>
  <c r="G80" i="58"/>
  <c r="G78" i="58"/>
  <c r="G65" i="58"/>
  <c r="G83" i="58"/>
  <c r="G75" i="58"/>
  <c r="G73" i="58"/>
  <c r="G71" i="58"/>
  <c r="G69" i="58"/>
  <c r="G67" i="58"/>
  <c r="G77" i="58"/>
  <c r="G81" i="58"/>
  <c r="G79" i="58"/>
  <c r="O200" i="58"/>
  <c r="O201" i="58"/>
  <c r="O221" i="58"/>
  <c r="O220" i="58"/>
  <c r="O219" i="58"/>
  <c r="O218" i="58"/>
  <c r="O217" i="58"/>
  <c r="O216" i="58"/>
  <c r="O215" i="58"/>
  <c r="O214" i="58"/>
  <c r="O213" i="58"/>
  <c r="O212" i="58"/>
  <c r="O211" i="58"/>
  <c r="O210" i="58"/>
  <c r="O209" i="58"/>
  <c r="O208" i="58"/>
  <c r="O207" i="58"/>
  <c r="O206" i="58"/>
  <c r="O205" i="58"/>
  <c r="O204" i="58"/>
  <c r="O203" i="58"/>
  <c r="O202" i="58"/>
  <c r="O199" i="58"/>
  <c r="F199" i="58"/>
  <c r="E199" i="58"/>
  <c r="D199" i="58"/>
  <c r="C199" i="58"/>
  <c r="B199" i="58"/>
  <c r="O198" i="58"/>
  <c r="F198" i="58"/>
  <c r="E198" i="58"/>
  <c r="D198" i="58"/>
  <c r="C198" i="58"/>
  <c r="B198" i="58"/>
  <c r="O197" i="58"/>
  <c r="F197" i="58"/>
  <c r="E197" i="58"/>
  <c r="D197" i="58"/>
  <c r="C197" i="58"/>
  <c r="B197" i="58"/>
  <c r="O196" i="58"/>
  <c r="F196" i="58"/>
  <c r="E196" i="58"/>
  <c r="D196" i="58"/>
  <c r="C196" i="58"/>
  <c r="B196" i="58"/>
  <c r="O195" i="58"/>
  <c r="F195" i="58"/>
  <c r="E195" i="58"/>
  <c r="D195" i="58"/>
  <c r="C195" i="58"/>
  <c r="B195" i="58"/>
  <c r="O194" i="58"/>
  <c r="F194" i="58"/>
  <c r="E194" i="58"/>
  <c r="D194" i="58"/>
  <c r="C194" i="58"/>
  <c r="B194" i="58"/>
  <c r="O193" i="58"/>
  <c r="F193" i="58"/>
  <c r="E193" i="58"/>
  <c r="D193" i="58"/>
  <c r="C193" i="58"/>
  <c r="B193" i="58"/>
  <c r="O192" i="58"/>
  <c r="F192" i="58"/>
  <c r="E192" i="58"/>
  <c r="D192" i="58"/>
  <c r="C192" i="58"/>
  <c r="B192" i="58"/>
  <c r="O191" i="58"/>
  <c r="F191" i="58"/>
  <c r="E191" i="58"/>
  <c r="D191" i="58"/>
  <c r="C191" i="58"/>
  <c r="B191" i="58"/>
  <c r="O190" i="58"/>
  <c r="F190" i="58"/>
  <c r="E190" i="58"/>
  <c r="D190" i="58"/>
  <c r="C190" i="58"/>
  <c r="B190" i="58"/>
  <c r="O189" i="58"/>
  <c r="F189" i="58"/>
  <c r="E189" i="58"/>
  <c r="D189" i="58"/>
  <c r="C189" i="58"/>
  <c r="B189" i="58"/>
  <c r="O188" i="58"/>
  <c r="F188" i="58"/>
  <c r="E188" i="58"/>
  <c r="D188" i="58"/>
  <c r="C188" i="58"/>
  <c r="B188" i="58"/>
  <c r="O187" i="58"/>
  <c r="F187" i="58"/>
  <c r="E187" i="58"/>
  <c r="D187" i="58"/>
  <c r="C187" i="58"/>
  <c r="B187" i="58"/>
  <c r="O186" i="58"/>
  <c r="F186" i="58"/>
  <c r="E186" i="58"/>
  <c r="D186" i="58"/>
  <c r="C186" i="58"/>
  <c r="B186" i="58"/>
  <c r="O185" i="58"/>
  <c r="F185" i="58"/>
  <c r="E185" i="58"/>
  <c r="D185" i="58"/>
  <c r="C185" i="58"/>
  <c r="B185" i="58"/>
  <c r="O184" i="58"/>
  <c r="F184" i="58"/>
  <c r="E184" i="58"/>
  <c r="D184" i="58"/>
  <c r="C184" i="58"/>
  <c r="B184" i="58"/>
  <c r="O183" i="58"/>
  <c r="F183" i="58"/>
  <c r="E183" i="58"/>
  <c r="D183" i="58"/>
  <c r="C183" i="58"/>
  <c r="B183" i="58"/>
  <c r="O182" i="58"/>
  <c r="F182" i="58"/>
  <c r="E182" i="58"/>
  <c r="D182" i="58"/>
  <c r="C182" i="58"/>
  <c r="B182" i="58"/>
  <c r="O181" i="58"/>
  <c r="F181" i="58"/>
  <c r="E181" i="58"/>
  <c r="D181" i="58"/>
  <c r="C181" i="58"/>
  <c r="B181" i="58"/>
  <c r="O180" i="58"/>
  <c r="G180" i="58" s="1"/>
  <c r="F180" i="58"/>
  <c r="E180" i="58"/>
  <c r="D180" i="58"/>
  <c r="C180" i="58"/>
  <c r="B180" i="58"/>
  <c r="O179" i="58"/>
  <c r="F179" i="58"/>
  <c r="E179" i="58"/>
  <c r="C179" i="58"/>
  <c r="B179" i="58"/>
  <c r="O178" i="58"/>
  <c r="F178" i="58"/>
  <c r="E178" i="58"/>
  <c r="D178" i="58"/>
  <c r="C178" i="58"/>
  <c r="B178" i="58"/>
  <c r="O177" i="58"/>
  <c r="F177" i="58"/>
  <c r="E177" i="58"/>
  <c r="D177" i="58"/>
  <c r="C177" i="58"/>
  <c r="B177" i="58"/>
  <c r="O176" i="58"/>
  <c r="F176" i="58"/>
  <c r="E176" i="58"/>
  <c r="D176" i="58"/>
  <c r="C176" i="58"/>
  <c r="B176" i="58"/>
  <c r="O175" i="58"/>
  <c r="F175" i="58"/>
  <c r="E175" i="58"/>
  <c r="D175" i="58"/>
  <c r="C175" i="58"/>
  <c r="B175" i="58"/>
  <c r="O174" i="58"/>
  <c r="B174" i="58"/>
  <c r="O173" i="58"/>
  <c r="G173" i="58" s="1"/>
  <c r="B173" i="58"/>
  <c r="O172" i="58"/>
  <c r="B172" i="58"/>
  <c r="O171" i="58"/>
  <c r="B171" i="58"/>
  <c r="O170" i="58"/>
  <c r="B170" i="58"/>
  <c r="O169" i="58"/>
  <c r="G169" i="58" s="1"/>
  <c r="B169" i="58"/>
  <c r="O168" i="58"/>
  <c r="B168" i="58"/>
  <c r="O167" i="58"/>
  <c r="B167" i="58"/>
  <c r="O166" i="58"/>
  <c r="B166" i="58"/>
  <c r="O165" i="58"/>
  <c r="B165" i="58"/>
  <c r="O164" i="58"/>
  <c r="B164" i="58"/>
  <c r="O163" i="58"/>
  <c r="G163" i="58" s="1"/>
  <c r="B163" i="58"/>
  <c r="O162" i="58"/>
  <c r="B162" i="58"/>
  <c r="O161" i="58"/>
  <c r="B161" i="58"/>
  <c r="O160" i="58"/>
  <c r="B160" i="58"/>
  <c r="O159" i="58"/>
  <c r="B159" i="58"/>
  <c r="O158" i="58"/>
  <c r="B158" i="58"/>
  <c r="O157" i="58"/>
  <c r="G157" i="58" s="1"/>
  <c r="B157" i="58"/>
  <c r="O156" i="58"/>
  <c r="B156" i="58"/>
  <c r="O155" i="58"/>
  <c r="B155" i="58"/>
  <c r="O154" i="58"/>
  <c r="B154" i="58"/>
  <c r="O153" i="58"/>
  <c r="B153" i="58"/>
  <c r="O152" i="58"/>
  <c r="B152" i="58"/>
  <c r="O151" i="58"/>
  <c r="G151" i="58" s="1"/>
  <c r="B151" i="58"/>
  <c r="B150" i="58"/>
  <c r="B149" i="58"/>
  <c r="B148" i="58"/>
  <c r="B147" i="58"/>
  <c r="B146" i="58"/>
  <c r="B145" i="58"/>
  <c r="B144" i="58"/>
  <c r="B143" i="58"/>
  <c r="B142" i="58"/>
  <c r="B141" i="58"/>
  <c r="B140" i="58"/>
  <c r="B139" i="58"/>
  <c r="B138" i="58"/>
  <c r="B137" i="58"/>
  <c r="B136" i="58"/>
  <c r="B135" i="58"/>
  <c r="B134" i="58"/>
  <c r="B133" i="58"/>
  <c r="B132" i="58"/>
  <c r="B131" i="58"/>
  <c r="B130" i="58"/>
  <c r="B129" i="58"/>
  <c r="B128" i="58"/>
  <c r="B127" i="58"/>
  <c r="B126" i="58"/>
  <c r="B125" i="58"/>
  <c r="B124" i="58"/>
  <c r="B123" i="58"/>
  <c r="B122" i="58"/>
  <c r="B121" i="58"/>
  <c r="B120" i="58"/>
  <c r="B119" i="58"/>
  <c r="B118" i="58"/>
  <c r="B117" i="58"/>
  <c r="B116" i="58"/>
  <c r="B115" i="58"/>
  <c r="B114" i="58"/>
  <c r="B113" i="58"/>
  <c r="B112" i="58"/>
  <c r="B111" i="58"/>
  <c r="B110" i="58"/>
  <c r="B109" i="58"/>
  <c r="B107" i="58"/>
  <c r="O106" i="58"/>
  <c r="B106" i="58"/>
  <c r="O105" i="58"/>
  <c r="B105" i="58"/>
  <c r="O104" i="58"/>
  <c r="G85" i="58" s="1"/>
  <c r="B104" i="58"/>
  <c r="O103" i="58"/>
  <c r="B103" i="58"/>
  <c r="G64" i="58"/>
  <c r="F64" i="58"/>
  <c r="E64" i="58"/>
  <c r="D64" i="58"/>
  <c r="C64" i="58"/>
  <c r="B64" i="58"/>
  <c r="G63" i="58"/>
  <c r="F63" i="58"/>
  <c r="E63" i="58"/>
  <c r="D63" i="58"/>
  <c r="C63" i="58"/>
  <c r="B63" i="58"/>
  <c r="B62" i="58"/>
  <c r="G61" i="58"/>
  <c r="B61" i="58"/>
  <c r="O60" i="58"/>
  <c r="B60" i="58"/>
  <c r="O59" i="58"/>
  <c r="G59" i="58" s="1"/>
  <c r="B59" i="58"/>
  <c r="O58" i="58"/>
  <c r="B58" i="58"/>
  <c r="O57" i="58"/>
  <c r="G57" i="58" s="1"/>
  <c r="B57" i="58"/>
  <c r="O56" i="58"/>
  <c r="B56" i="58"/>
  <c r="O55" i="58"/>
  <c r="G55" i="58" s="1"/>
  <c r="B55" i="58"/>
  <c r="O54" i="58"/>
  <c r="B54" i="58"/>
  <c r="O53" i="58"/>
  <c r="G53" i="58" s="1"/>
  <c r="B53" i="58"/>
  <c r="O52" i="58"/>
  <c r="B52" i="58"/>
  <c r="O51" i="58"/>
  <c r="G51" i="58" s="1"/>
  <c r="B51" i="58"/>
  <c r="O50" i="58"/>
  <c r="B50" i="58"/>
  <c r="O49" i="58"/>
  <c r="G49" i="58" s="1"/>
  <c r="B49" i="58"/>
  <c r="O48" i="58"/>
  <c r="B48" i="58"/>
  <c r="O47" i="58"/>
  <c r="G47" i="58" s="1"/>
  <c r="B47" i="58"/>
  <c r="O46" i="58"/>
  <c r="B46" i="58"/>
  <c r="O45" i="58"/>
  <c r="B45" i="58"/>
  <c r="O44" i="58"/>
  <c r="B44" i="58"/>
  <c r="O43" i="58"/>
  <c r="B43" i="58"/>
  <c r="O42" i="58"/>
  <c r="B42" i="58"/>
  <c r="O41" i="58"/>
  <c r="G41" i="58" s="1"/>
  <c r="B41" i="58"/>
  <c r="O40" i="58"/>
  <c r="B40" i="58"/>
  <c r="O39" i="58"/>
  <c r="G39" i="58" s="1"/>
  <c r="B39" i="58"/>
  <c r="O38" i="58"/>
  <c r="B38" i="58"/>
  <c r="O37" i="58"/>
  <c r="G37" i="58" s="1"/>
  <c r="B37" i="58"/>
  <c r="O36" i="58"/>
  <c r="B36" i="58"/>
  <c r="O35" i="58"/>
  <c r="G35" i="58" s="1"/>
  <c r="B35" i="58"/>
  <c r="O34" i="58"/>
  <c r="B34" i="58"/>
  <c r="O33" i="58"/>
  <c r="G33" i="58" s="1"/>
  <c r="B33" i="58"/>
  <c r="O32" i="58"/>
  <c r="B32" i="58"/>
  <c r="O31" i="58"/>
  <c r="B31" i="58"/>
  <c r="O30" i="58"/>
  <c r="B30" i="58"/>
  <c r="O29" i="58"/>
  <c r="B29" i="58"/>
  <c r="O28" i="58"/>
  <c r="B28" i="58"/>
  <c r="O27" i="58"/>
  <c r="B27" i="58"/>
  <c r="O26" i="58"/>
  <c r="B26" i="58"/>
  <c r="O25" i="58"/>
  <c r="B25" i="58"/>
  <c r="O24" i="58"/>
  <c r="B24" i="58"/>
  <c r="O23" i="58"/>
  <c r="B23" i="58"/>
  <c r="O22" i="58"/>
  <c r="B22" i="58"/>
  <c r="O21" i="58"/>
  <c r="B21" i="58"/>
  <c r="O20" i="58"/>
  <c r="B20" i="58"/>
  <c r="O19" i="58"/>
  <c r="B19" i="58"/>
  <c r="O18" i="58"/>
  <c r="F18" i="58"/>
  <c r="E18" i="58"/>
  <c r="D18" i="58"/>
  <c r="C18" i="58"/>
  <c r="B18" i="58"/>
  <c r="O17" i="58"/>
  <c r="F17" i="58"/>
  <c r="E17" i="58"/>
  <c r="D17" i="58"/>
  <c r="C17" i="58"/>
  <c r="B17" i="58"/>
  <c r="O16" i="58"/>
  <c r="F16" i="58"/>
  <c r="E16" i="58"/>
  <c r="D16" i="58"/>
  <c r="C16" i="58"/>
  <c r="B16" i="58"/>
  <c r="O15" i="58"/>
  <c r="F15" i="58"/>
  <c r="E15" i="58"/>
  <c r="D15" i="58"/>
  <c r="C15" i="58"/>
  <c r="B15" i="58"/>
  <c r="O14" i="58"/>
  <c r="F14" i="58"/>
  <c r="E14" i="58"/>
  <c r="D14" i="58"/>
  <c r="C14" i="58"/>
  <c r="B14" i="58"/>
  <c r="O13" i="58"/>
  <c r="F13" i="58"/>
  <c r="E13" i="58"/>
  <c r="D13" i="58"/>
  <c r="C13" i="58"/>
  <c r="B13" i="58"/>
  <c r="O12" i="58"/>
  <c r="F12" i="58"/>
  <c r="E12" i="58"/>
  <c r="D12" i="58"/>
  <c r="C12" i="58"/>
  <c r="B12" i="58"/>
  <c r="O11" i="58"/>
  <c r="G11" i="58" s="1"/>
  <c r="F11" i="58"/>
  <c r="E11" i="58"/>
  <c r="D11" i="58"/>
  <c r="C11" i="58"/>
  <c r="B11" i="58"/>
  <c r="O10" i="58"/>
  <c r="F10" i="58"/>
  <c r="E10" i="58"/>
  <c r="D10" i="58"/>
  <c r="C10" i="58"/>
  <c r="B10" i="58"/>
  <c r="O9" i="58"/>
  <c r="G9" i="58" s="1"/>
  <c r="F9" i="58"/>
  <c r="E9" i="58"/>
  <c r="D9" i="58"/>
  <c r="C9" i="58"/>
  <c r="B9" i="58"/>
  <c r="O8" i="58"/>
  <c r="F8" i="58"/>
  <c r="E8" i="58"/>
  <c r="D8" i="58"/>
  <c r="C8" i="58"/>
  <c r="B8" i="58"/>
  <c r="O7" i="58"/>
  <c r="G7" i="58" s="1"/>
  <c r="F7" i="58"/>
  <c r="E7" i="58"/>
  <c r="D7" i="58"/>
  <c r="C7" i="58"/>
  <c r="B7" i="58"/>
  <c r="O6" i="58"/>
  <c r="F6" i="58"/>
  <c r="E6" i="58"/>
  <c r="D6" i="58"/>
  <c r="C6" i="58"/>
  <c r="B6" i="58"/>
  <c r="O5" i="58"/>
  <c r="G5" i="58" s="1"/>
  <c r="F5" i="58"/>
  <c r="E5" i="58"/>
  <c r="D5" i="58"/>
  <c r="C5" i="58"/>
  <c r="B5" i="58"/>
  <c r="O4" i="58"/>
  <c r="F4" i="58"/>
  <c r="E4" i="58"/>
  <c r="D4" i="58"/>
  <c r="C4" i="58"/>
  <c r="B4" i="58"/>
  <c r="G86" i="58" l="1"/>
  <c r="G43" i="58"/>
  <c r="G13" i="58"/>
  <c r="G15" i="58"/>
  <c r="G17" i="58"/>
  <c r="G19" i="58"/>
  <c r="G21" i="58"/>
  <c r="G23" i="58"/>
  <c r="G25" i="58"/>
  <c r="G27" i="58"/>
  <c r="G29" i="58"/>
  <c r="G31" i="58"/>
  <c r="G158" i="58"/>
  <c r="G164" i="58"/>
  <c r="G84" i="58"/>
  <c r="G179" i="58"/>
  <c r="G181" i="58"/>
  <c r="G183" i="58"/>
  <c r="G185" i="58"/>
  <c r="G187" i="58"/>
  <c r="G189" i="58"/>
  <c r="G191" i="58"/>
  <c r="G193" i="58"/>
  <c r="G195" i="58"/>
  <c r="G197" i="58"/>
  <c r="G199" i="58"/>
  <c r="G170" i="58"/>
  <c r="G153" i="58"/>
  <c r="G159" i="58"/>
  <c r="G165" i="58"/>
  <c r="G171" i="58"/>
  <c r="G175" i="58"/>
  <c r="G177" i="58"/>
  <c r="G60" i="58"/>
  <c r="G62" i="58"/>
  <c r="G34" i="58"/>
  <c r="G36" i="58"/>
  <c r="G38" i="58"/>
  <c r="G40" i="58"/>
  <c r="G42" i="58"/>
  <c r="G44" i="58"/>
  <c r="G46" i="58"/>
  <c r="G48" i="58"/>
  <c r="G50" i="58"/>
  <c r="G52" i="58"/>
  <c r="G54" i="58"/>
  <c r="G56" i="58"/>
  <c r="G58" i="58"/>
  <c r="G154" i="58"/>
  <c r="G160" i="58"/>
  <c r="G166" i="58"/>
  <c r="G172" i="58"/>
  <c r="G45" i="58"/>
  <c r="G152" i="58"/>
  <c r="G4" i="58"/>
  <c r="G6" i="58"/>
  <c r="G8" i="58"/>
  <c r="G10" i="58"/>
  <c r="G12" i="58"/>
  <c r="G14" i="58"/>
  <c r="G16" i="58"/>
  <c r="G18" i="58"/>
  <c r="G20" i="58"/>
  <c r="G22" i="58"/>
  <c r="G24" i="58"/>
  <c r="G26" i="58"/>
  <c r="G28" i="58"/>
  <c r="G30" i="58"/>
  <c r="G32" i="58"/>
  <c r="G155" i="58"/>
  <c r="G161" i="58"/>
  <c r="G167" i="58"/>
  <c r="G184" i="58"/>
  <c r="G190" i="58"/>
  <c r="G198" i="58"/>
  <c r="G182" i="58"/>
  <c r="G186" i="58"/>
  <c r="G188" i="58"/>
  <c r="G192" i="58"/>
  <c r="G194" i="58"/>
  <c r="G196" i="58"/>
  <c r="G156" i="58"/>
  <c r="G162" i="58"/>
  <c r="G168" i="58"/>
  <c r="G174" i="58"/>
  <c r="G176" i="58"/>
  <c r="G178" i="58"/>
  <c r="G32" i="57"/>
  <c r="G33" i="57"/>
  <c r="G34" i="57"/>
  <c r="P164" i="56" l="1"/>
  <c r="P165" i="56"/>
  <c r="P166" i="56"/>
  <c r="P167" i="56"/>
  <c r="P168" i="56"/>
  <c r="P169" i="56"/>
  <c r="P170" i="56"/>
  <c r="P171" i="56"/>
  <c r="P172" i="56"/>
  <c r="P173" i="56"/>
  <c r="P174" i="56"/>
  <c r="P175" i="56"/>
  <c r="P176" i="56"/>
  <c r="P177" i="56"/>
  <c r="P178" i="56"/>
  <c r="P179" i="56"/>
  <c r="P180" i="56"/>
  <c r="P181" i="56"/>
  <c r="P163" i="56"/>
  <c r="P74" i="56"/>
  <c r="P75" i="56"/>
  <c r="P76" i="56"/>
  <c r="P77" i="56"/>
  <c r="P78" i="56"/>
  <c r="P79" i="56"/>
  <c r="P80" i="56"/>
  <c r="P81" i="56"/>
  <c r="P82" i="56"/>
  <c r="P83" i="56"/>
  <c r="P84" i="56"/>
  <c r="P85" i="56"/>
  <c r="P86" i="56"/>
  <c r="P87" i="56"/>
  <c r="P88" i="56"/>
  <c r="P89" i="56"/>
  <c r="P90" i="56"/>
  <c r="P91" i="56"/>
  <c r="P92" i="56"/>
  <c r="P93" i="56"/>
  <c r="P94" i="56"/>
  <c r="P95" i="56"/>
  <c r="P96" i="56"/>
  <c r="P97" i="56"/>
  <c r="P98" i="56"/>
  <c r="P99" i="56"/>
  <c r="P100" i="56"/>
  <c r="P101" i="56"/>
  <c r="P102" i="56"/>
  <c r="P103" i="56"/>
  <c r="P104" i="56"/>
  <c r="P105" i="56"/>
  <c r="P106" i="56"/>
  <c r="P107" i="56"/>
  <c r="P108" i="56"/>
  <c r="P109" i="56"/>
  <c r="P110" i="56"/>
  <c r="P111" i="56"/>
  <c r="P112" i="56"/>
  <c r="P113" i="56"/>
  <c r="P114" i="56"/>
  <c r="P115" i="56"/>
  <c r="P116" i="56"/>
  <c r="P117" i="56"/>
  <c r="P118" i="56"/>
  <c r="P119" i="56"/>
  <c r="P120" i="56"/>
  <c r="P73" i="56"/>
  <c r="P7" i="56"/>
  <c r="P8" i="56"/>
  <c r="P9" i="56"/>
  <c r="P10" i="56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36" i="56"/>
  <c r="P37" i="56"/>
  <c r="P38" i="56"/>
  <c r="P39" i="56"/>
  <c r="P40" i="56"/>
  <c r="P41" i="56"/>
  <c r="P42" i="56"/>
  <c r="P43" i="56"/>
  <c r="P44" i="56"/>
  <c r="P45" i="56"/>
  <c r="P46" i="56"/>
  <c r="P47" i="56"/>
  <c r="P48" i="56"/>
  <c r="P49" i="56"/>
  <c r="P50" i="56"/>
  <c r="P51" i="56"/>
  <c r="P52" i="56"/>
  <c r="P53" i="56"/>
  <c r="P54" i="56"/>
  <c r="P55" i="56"/>
  <c r="P56" i="56"/>
  <c r="P57" i="56"/>
  <c r="P58" i="56"/>
  <c r="P59" i="56"/>
  <c r="P60" i="56"/>
  <c r="P61" i="56"/>
  <c r="P62" i="56"/>
  <c r="P63" i="56"/>
  <c r="P64" i="56"/>
  <c r="P65" i="56"/>
  <c r="P66" i="56"/>
  <c r="P67" i="56"/>
  <c r="P68" i="56"/>
  <c r="P69" i="56"/>
  <c r="P70" i="56"/>
  <c r="P71" i="56"/>
  <c r="P72" i="56"/>
  <c r="P182" i="56"/>
  <c r="P183" i="56"/>
  <c r="P184" i="56"/>
  <c r="P185" i="56"/>
  <c r="P186" i="56"/>
  <c r="P187" i="56"/>
  <c r="P188" i="56"/>
  <c r="P189" i="56"/>
  <c r="P190" i="56"/>
  <c r="P191" i="56"/>
  <c r="P192" i="56"/>
  <c r="P193" i="56"/>
  <c r="P194" i="56"/>
  <c r="P195" i="56"/>
  <c r="P196" i="56"/>
  <c r="P197" i="56"/>
  <c r="P198" i="56"/>
  <c r="P199" i="56"/>
  <c r="P200" i="56"/>
  <c r="P201" i="56"/>
  <c r="P202" i="56"/>
  <c r="P203" i="56"/>
  <c r="P204" i="56"/>
  <c r="P205" i="56"/>
  <c r="P206" i="56"/>
  <c r="P207" i="56"/>
  <c r="P208" i="56"/>
  <c r="P209" i="56"/>
  <c r="P210" i="56"/>
  <c r="P211" i="56"/>
  <c r="P212" i="56"/>
  <c r="P213" i="56"/>
  <c r="P214" i="56"/>
  <c r="P215" i="56"/>
  <c r="P216" i="56"/>
  <c r="P217" i="56"/>
  <c r="P218" i="56"/>
  <c r="P219" i="56"/>
  <c r="P220" i="56"/>
  <c r="P221" i="56"/>
  <c r="P222" i="56"/>
  <c r="P223" i="56"/>
  <c r="P224" i="56"/>
  <c r="P225" i="56"/>
  <c r="P226" i="56"/>
  <c r="P227" i="56"/>
  <c r="P228" i="56"/>
  <c r="P229" i="56"/>
  <c r="P230" i="56"/>
  <c r="P231" i="56"/>
  <c r="P232" i="56"/>
  <c r="P233" i="56"/>
  <c r="P6" i="56"/>
  <c r="C30" i="54" l="1"/>
  <c r="C164" i="56"/>
  <c r="C65" i="56" l="1"/>
  <c r="C36" i="56"/>
  <c r="C99" i="56" l="1"/>
  <c r="D99" i="56"/>
  <c r="D199" i="56"/>
  <c r="D213" i="56"/>
  <c r="B210" i="56"/>
  <c r="D210" i="56"/>
  <c r="C210" i="56"/>
  <c r="E210" i="56"/>
  <c r="F210" i="56"/>
  <c r="B211" i="56"/>
  <c r="D211" i="56"/>
  <c r="C211" i="56"/>
  <c r="E211" i="56"/>
  <c r="F211" i="56"/>
  <c r="B212" i="56"/>
  <c r="D212" i="56"/>
  <c r="C212" i="56"/>
  <c r="E212" i="56"/>
  <c r="F212" i="56"/>
  <c r="B213" i="56"/>
  <c r="C213" i="56"/>
  <c r="E213" i="56"/>
  <c r="F213" i="56"/>
  <c r="F164" i="56"/>
  <c r="E164" i="56"/>
  <c r="D164" i="56"/>
  <c r="C165" i="56"/>
  <c r="D165" i="56"/>
  <c r="E201" i="56"/>
  <c r="E202" i="56"/>
  <c r="E203" i="56"/>
  <c r="F201" i="56"/>
  <c r="F202" i="56"/>
  <c r="F203" i="56"/>
  <c r="B206" i="56" l="1"/>
  <c r="D206" i="56"/>
  <c r="C206" i="56"/>
  <c r="E206" i="56"/>
  <c r="F206" i="56"/>
  <c r="B207" i="56"/>
  <c r="D207" i="56"/>
  <c r="C207" i="56"/>
  <c r="E207" i="56"/>
  <c r="F207" i="56"/>
  <c r="B208" i="56"/>
  <c r="D208" i="56"/>
  <c r="C208" i="56"/>
  <c r="E208" i="56"/>
  <c r="F208" i="56"/>
  <c r="B209" i="56"/>
  <c r="D209" i="56"/>
  <c r="C209" i="56"/>
  <c r="E209" i="56"/>
  <c r="F209" i="56"/>
  <c r="D4" i="56"/>
  <c r="C4" i="56"/>
  <c r="E4" i="56"/>
  <c r="F4" i="56"/>
  <c r="D5" i="56"/>
  <c r="C5" i="56"/>
  <c r="E5" i="56"/>
  <c r="F5" i="56"/>
  <c r="D6" i="56"/>
  <c r="C6" i="56"/>
  <c r="E6" i="56"/>
  <c r="F6" i="56"/>
  <c r="D168" i="56"/>
  <c r="C168" i="56"/>
  <c r="D169" i="56"/>
  <c r="C169" i="56"/>
  <c r="D170" i="56"/>
  <c r="C170" i="56"/>
  <c r="D171" i="56"/>
  <c r="C171" i="56"/>
  <c r="D172" i="56"/>
  <c r="C172" i="56"/>
  <c r="D173" i="56"/>
  <c r="C173" i="56"/>
  <c r="D174" i="56"/>
  <c r="C174" i="56"/>
  <c r="D175" i="56"/>
  <c r="C175" i="56"/>
  <c r="D176" i="56"/>
  <c r="C176" i="56"/>
  <c r="D177" i="56"/>
  <c r="C177" i="56"/>
  <c r="D178" i="56"/>
  <c r="C178" i="56"/>
  <c r="D179" i="56"/>
  <c r="C179" i="56"/>
  <c r="D180" i="56"/>
  <c r="C180" i="56"/>
  <c r="D181" i="56"/>
  <c r="C181" i="56"/>
  <c r="D182" i="56"/>
  <c r="C182" i="56"/>
  <c r="D183" i="56"/>
  <c r="C183" i="56"/>
  <c r="D184" i="56"/>
  <c r="C184" i="56"/>
  <c r="D185" i="56"/>
  <c r="C185" i="56"/>
  <c r="D186" i="56"/>
  <c r="C186" i="56"/>
  <c r="D187" i="56"/>
  <c r="C187" i="56"/>
  <c r="D188" i="56"/>
  <c r="C188" i="56"/>
  <c r="D189" i="56"/>
  <c r="C189" i="56"/>
  <c r="D190" i="56"/>
  <c r="C190" i="56"/>
  <c r="D191" i="56"/>
  <c r="C191" i="56"/>
  <c r="D192" i="56"/>
  <c r="C192" i="56"/>
  <c r="D193" i="56"/>
  <c r="C193" i="56"/>
  <c r="D194" i="56"/>
  <c r="C194" i="56"/>
  <c r="D195" i="56"/>
  <c r="C195" i="56"/>
  <c r="D196" i="56"/>
  <c r="C196" i="56"/>
  <c r="D197" i="56"/>
  <c r="C197" i="56"/>
  <c r="D198" i="56"/>
  <c r="C198" i="56"/>
  <c r="C199" i="56"/>
  <c r="D200" i="56"/>
  <c r="C200" i="56"/>
  <c r="D201" i="56"/>
  <c r="C201" i="56"/>
  <c r="D202" i="56"/>
  <c r="C202" i="56"/>
  <c r="D203" i="56"/>
  <c r="C203" i="56"/>
  <c r="D204" i="56"/>
  <c r="C204" i="56"/>
  <c r="D205" i="56"/>
  <c r="C205" i="56"/>
  <c r="C166" i="56"/>
  <c r="C167" i="56"/>
  <c r="C96" i="56"/>
  <c r="C97" i="56"/>
  <c r="C98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7" i="56"/>
  <c r="C38" i="56"/>
  <c r="C39" i="56"/>
  <c r="C40" i="56"/>
  <c r="C41" i="56"/>
  <c r="C42" i="56"/>
  <c r="C43" i="56"/>
  <c r="C7" i="56"/>
  <c r="S14" i="56"/>
  <c r="F205" i="56"/>
  <c r="E205" i="56"/>
  <c r="B205" i="56"/>
  <c r="F204" i="56"/>
  <c r="E204" i="56"/>
  <c r="B204" i="56"/>
  <c r="B203" i="56"/>
  <c r="B202" i="56"/>
  <c r="B201" i="56"/>
  <c r="F200" i="56"/>
  <c r="E200" i="56"/>
  <c r="B200" i="56"/>
  <c r="F199" i="56"/>
  <c r="E199" i="56"/>
  <c r="B199" i="56"/>
  <c r="F198" i="56"/>
  <c r="E198" i="56"/>
  <c r="B198" i="56"/>
  <c r="F197" i="56"/>
  <c r="E197" i="56"/>
  <c r="B197" i="56"/>
  <c r="F196" i="56"/>
  <c r="E196" i="56"/>
  <c r="B196" i="56"/>
  <c r="F195" i="56"/>
  <c r="E195" i="56"/>
  <c r="B195" i="56"/>
  <c r="F194" i="56"/>
  <c r="E194" i="56"/>
  <c r="B194" i="56"/>
  <c r="F193" i="56"/>
  <c r="E193" i="56"/>
  <c r="B193" i="56"/>
  <c r="F192" i="56"/>
  <c r="E192" i="56"/>
  <c r="B192" i="56"/>
  <c r="F191" i="56"/>
  <c r="E191" i="56"/>
  <c r="B191" i="56"/>
  <c r="F190" i="56"/>
  <c r="E190" i="56"/>
  <c r="B190" i="56"/>
  <c r="F189" i="56"/>
  <c r="E189" i="56"/>
  <c r="B189" i="56"/>
  <c r="F188" i="56"/>
  <c r="E188" i="56"/>
  <c r="B188" i="56"/>
  <c r="F187" i="56"/>
  <c r="E187" i="56"/>
  <c r="B187" i="56"/>
  <c r="F186" i="56"/>
  <c r="E186" i="56"/>
  <c r="B186" i="56"/>
  <c r="F185" i="56"/>
  <c r="E185" i="56"/>
  <c r="B185" i="56"/>
  <c r="F184" i="56"/>
  <c r="E184" i="56"/>
  <c r="B184" i="56"/>
  <c r="F183" i="56"/>
  <c r="E183" i="56"/>
  <c r="B183" i="56"/>
  <c r="F182" i="56"/>
  <c r="E182" i="56"/>
  <c r="B182" i="56"/>
  <c r="F181" i="56"/>
  <c r="E181" i="56"/>
  <c r="B181" i="56"/>
  <c r="F180" i="56"/>
  <c r="E180" i="56"/>
  <c r="B180" i="56"/>
  <c r="F179" i="56"/>
  <c r="E179" i="56"/>
  <c r="B179" i="56"/>
  <c r="F178" i="56"/>
  <c r="E178" i="56"/>
  <c r="B178" i="56"/>
  <c r="F177" i="56"/>
  <c r="E177" i="56"/>
  <c r="B177" i="56"/>
  <c r="F176" i="56"/>
  <c r="E176" i="56"/>
  <c r="B176" i="56"/>
  <c r="F175" i="56"/>
  <c r="E175" i="56"/>
  <c r="B175" i="56"/>
  <c r="F174" i="56"/>
  <c r="E174" i="56"/>
  <c r="B174" i="56"/>
  <c r="F173" i="56"/>
  <c r="E173" i="56"/>
  <c r="B173" i="56"/>
  <c r="F172" i="56"/>
  <c r="E172" i="56"/>
  <c r="B172" i="56"/>
  <c r="F171" i="56"/>
  <c r="E171" i="56"/>
  <c r="B171" i="56"/>
  <c r="F170" i="56"/>
  <c r="E170" i="56"/>
  <c r="B170" i="56"/>
  <c r="F169" i="56"/>
  <c r="E169" i="56"/>
  <c r="B169" i="56"/>
  <c r="F168" i="56"/>
  <c r="E168" i="56"/>
  <c r="B168" i="56"/>
  <c r="F167" i="56"/>
  <c r="E167" i="56"/>
  <c r="D167" i="56"/>
  <c r="B167" i="56"/>
  <c r="F166" i="56"/>
  <c r="E166" i="56"/>
  <c r="D166" i="56"/>
  <c r="B166" i="56"/>
  <c r="F165" i="56"/>
  <c r="E165" i="56"/>
  <c r="B165" i="56"/>
  <c r="B164" i="56"/>
  <c r="B163" i="56"/>
  <c r="B162" i="56"/>
  <c r="B161" i="56"/>
  <c r="B160" i="56"/>
  <c r="B159" i="56"/>
  <c r="B158" i="56"/>
  <c r="B157" i="56"/>
  <c r="B156" i="56"/>
  <c r="B155" i="56"/>
  <c r="B154" i="56"/>
  <c r="B153" i="56"/>
  <c r="B152" i="56"/>
  <c r="B151" i="56"/>
  <c r="B150" i="56"/>
  <c r="B149" i="56"/>
  <c r="B148" i="56"/>
  <c r="B147" i="56"/>
  <c r="B146" i="56"/>
  <c r="B145" i="56"/>
  <c r="B144" i="56"/>
  <c r="B143" i="56"/>
  <c r="B142" i="56"/>
  <c r="B141" i="56"/>
  <c r="B140" i="56"/>
  <c r="B139" i="56"/>
  <c r="B138" i="56"/>
  <c r="B137" i="56"/>
  <c r="B136" i="56"/>
  <c r="B135" i="56"/>
  <c r="B134" i="56"/>
  <c r="B133" i="56"/>
  <c r="B132" i="56"/>
  <c r="B131" i="56"/>
  <c r="B130" i="56"/>
  <c r="B129" i="56"/>
  <c r="B128" i="56"/>
  <c r="B127" i="56"/>
  <c r="B126" i="56"/>
  <c r="B125" i="56"/>
  <c r="B124" i="56"/>
  <c r="B123" i="56"/>
  <c r="B122" i="56"/>
  <c r="B121" i="56"/>
  <c r="B120" i="56"/>
  <c r="B119" i="56"/>
  <c r="B118" i="56"/>
  <c r="B117" i="56"/>
  <c r="B116" i="56"/>
  <c r="B115" i="56"/>
  <c r="B114" i="56"/>
  <c r="B113" i="56"/>
  <c r="B112" i="56"/>
  <c r="B111" i="56"/>
  <c r="B110" i="56"/>
  <c r="B109" i="56"/>
  <c r="B108" i="56"/>
  <c r="B107" i="56"/>
  <c r="B106" i="56"/>
  <c r="B105" i="56"/>
  <c r="B104" i="56"/>
  <c r="B103" i="56"/>
  <c r="B102" i="56"/>
  <c r="B101" i="56"/>
  <c r="B100" i="56"/>
  <c r="F99" i="56"/>
  <c r="E99" i="56"/>
  <c r="B99" i="56"/>
  <c r="F98" i="56"/>
  <c r="E98" i="56"/>
  <c r="D98" i="56"/>
  <c r="B98" i="56"/>
  <c r="F97" i="56"/>
  <c r="E97" i="56"/>
  <c r="D97" i="56"/>
  <c r="B97" i="56"/>
  <c r="F96" i="56"/>
  <c r="E96" i="56"/>
  <c r="D96" i="56"/>
  <c r="B96" i="56"/>
  <c r="F95" i="56"/>
  <c r="E95" i="56"/>
  <c r="D95" i="56"/>
  <c r="B95" i="56"/>
  <c r="F94" i="56"/>
  <c r="E94" i="56"/>
  <c r="D94" i="56"/>
  <c r="B94" i="56"/>
  <c r="F93" i="56"/>
  <c r="E93" i="56"/>
  <c r="D93" i="56"/>
  <c r="B93" i="56"/>
  <c r="F92" i="56"/>
  <c r="E92" i="56"/>
  <c r="D92" i="56"/>
  <c r="B92" i="56"/>
  <c r="F91" i="56"/>
  <c r="E91" i="56"/>
  <c r="D91" i="56"/>
  <c r="B91" i="56"/>
  <c r="F90" i="56"/>
  <c r="E90" i="56"/>
  <c r="D90" i="56"/>
  <c r="B90" i="56"/>
  <c r="F89" i="56"/>
  <c r="E89" i="56"/>
  <c r="D89" i="56"/>
  <c r="B89" i="56"/>
  <c r="F88" i="56"/>
  <c r="E88" i="56"/>
  <c r="D88" i="56"/>
  <c r="B88" i="56"/>
  <c r="F87" i="56"/>
  <c r="E87" i="56"/>
  <c r="D87" i="56"/>
  <c r="B87" i="56"/>
  <c r="F86" i="56"/>
  <c r="E86" i="56"/>
  <c r="D86" i="56"/>
  <c r="B86" i="56"/>
  <c r="F85" i="56"/>
  <c r="E85" i="56"/>
  <c r="D85" i="56"/>
  <c r="B85" i="56"/>
  <c r="F84" i="56"/>
  <c r="E84" i="56"/>
  <c r="D84" i="56"/>
  <c r="B84" i="56"/>
  <c r="F83" i="56"/>
  <c r="E83" i="56"/>
  <c r="D83" i="56"/>
  <c r="B83" i="56"/>
  <c r="F82" i="56"/>
  <c r="E82" i="56"/>
  <c r="D82" i="56"/>
  <c r="B82" i="56"/>
  <c r="F81" i="56"/>
  <c r="E81" i="56"/>
  <c r="D81" i="56"/>
  <c r="B81" i="56"/>
  <c r="F80" i="56"/>
  <c r="E80" i="56"/>
  <c r="D80" i="56"/>
  <c r="B80" i="56"/>
  <c r="F79" i="56"/>
  <c r="E79" i="56"/>
  <c r="D79" i="56"/>
  <c r="B79" i="56"/>
  <c r="F78" i="56"/>
  <c r="E78" i="56"/>
  <c r="D78" i="56"/>
  <c r="B78" i="56"/>
  <c r="F77" i="56"/>
  <c r="E77" i="56"/>
  <c r="D77" i="56"/>
  <c r="B77" i="56"/>
  <c r="F76" i="56"/>
  <c r="E76" i="56"/>
  <c r="D76" i="56"/>
  <c r="B76" i="56"/>
  <c r="F75" i="56"/>
  <c r="E75" i="56"/>
  <c r="D75" i="56"/>
  <c r="B75" i="56"/>
  <c r="F74" i="56"/>
  <c r="E74" i="56"/>
  <c r="D74" i="56"/>
  <c r="B74" i="56"/>
  <c r="F73" i="56"/>
  <c r="E73" i="56"/>
  <c r="D73" i="56"/>
  <c r="B73" i="56"/>
  <c r="F72" i="56"/>
  <c r="E72" i="56"/>
  <c r="D72" i="56"/>
  <c r="B72" i="56"/>
  <c r="F71" i="56"/>
  <c r="E71" i="56"/>
  <c r="D71" i="56"/>
  <c r="B71" i="56"/>
  <c r="F70" i="56"/>
  <c r="E70" i="56"/>
  <c r="D70" i="56"/>
  <c r="B70" i="56"/>
  <c r="F69" i="56"/>
  <c r="E69" i="56"/>
  <c r="D69" i="56"/>
  <c r="B69" i="56"/>
  <c r="F68" i="56"/>
  <c r="E68" i="56"/>
  <c r="D68" i="56"/>
  <c r="B68" i="56"/>
  <c r="F67" i="56"/>
  <c r="E67" i="56"/>
  <c r="D67" i="56"/>
  <c r="B67" i="56"/>
  <c r="F66" i="56"/>
  <c r="E66" i="56"/>
  <c r="D66" i="56"/>
  <c r="B66" i="56"/>
  <c r="F65" i="56"/>
  <c r="E65" i="56"/>
  <c r="D65" i="56"/>
  <c r="B65" i="56"/>
  <c r="F64" i="56"/>
  <c r="E64" i="56"/>
  <c r="D64" i="56"/>
  <c r="B64" i="56"/>
  <c r="F63" i="56"/>
  <c r="E63" i="56"/>
  <c r="D63" i="56"/>
  <c r="B63" i="56"/>
  <c r="F62" i="56"/>
  <c r="E62" i="56"/>
  <c r="D62" i="56"/>
  <c r="B62" i="56"/>
  <c r="F61" i="56"/>
  <c r="E61" i="56"/>
  <c r="D61" i="56"/>
  <c r="B61" i="56"/>
  <c r="F60" i="56"/>
  <c r="E60" i="56"/>
  <c r="D60" i="56"/>
  <c r="B60" i="56"/>
  <c r="F59" i="56"/>
  <c r="E59" i="56"/>
  <c r="D59" i="56"/>
  <c r="B59" i="56"/>
  <c r="E58" i="56"/>
  <c r="D58" i="56"/>
  <c r="B58" i="56"/>
  <c r="F57" i="56"/>
  <c r="E57" i="56"/>
  <c r="D57" i="56"/>
  <c r="B57" i="56"/>
  <c r="F56" i="56"/>
  <c r="E56" i="56"/>
  <c r="D56" i="56"/>
  <c r="B56" i="56"/>
  <c r="F55" i="56"/>
  <c r="E55" i="56"/>
  <c r="D55" i="56"/>
  <c r="B55" i="56"/>
  <c r="F54" i="56"/>
  <c r="E54" i="56"/>
  <c r="D54" i="56"/>
  <c r="B54" i="56"/>
  <c r="F53" i="56"/>
  <c r="E53" i="56"/>
  <c r="D53" i="56"/>
  <c r="B53" i="56"/>
  <c r="F52" i="56"/>
  <c r="E52" i="56"/>
  <c r="D52" i="56"/>
  <c r="B52" i="56"/>
  <c r="F51" i="56"/>
  <c r="E51" i="56"/>
  <c r="D51" i="56"/>
  <c r="B51" i="56"/>
  <c r="F50" i="56"/>
  <c r="E50" i="56"/>
  <c r="D50" i="56"/>
  <c r="B50" i="56"/>
  <c r="F49" i="56"/>
  <c r="E49" i="56"/>
  <c r="D49" i="56"/>
  <c r="B49" i="56"/>
  <c r="F48" i="56"/>
  <c r="E48" i="56"/>
  <c r="D48" i="56"/>
  <c r="B48" i="56"/>
  <c r="F47" i="56"/>
  <c r="E47" i="56"/>
  <c r="D47" i="56"/>
  <c r="B47" i="56"/>
  <c r="F46" i="56"/>
  <c r="E46" i="56"/>
  <c r="D46" i="56"/>
  <c r="B46" i="56"/>
  <c r="F45" i="56"/>
  <c r="E45" i="56"/>
  <c r="D45" i="56"/>
  <c r="B45" i="56"/>
  <c r="F44" i="56"/>
  <c r="E44" i="56"/>
  <c r="D44" i="56"/>
  <c r="B44" i="56"/>
  <c r="F43" i="56"/>
  <c r="E43" i="56"/>
  <c r="D43" i="56"/>
  <c r="B43" i="56"/>
  <c r="F42" i="56"/>
  <c r="E42" i="56"/>
  <c r="D42" i="56"/>
  <c r="B42" i="56"/>
  <c r="F41" i="56"/>
  <c r="E41" i="56"/>
  <c r="D41" i="56"/>
  <c r="B41" i="56"/>
  <c r="F40" i="56"/>
  <c r="E40" i="56"/>
  <c r="D40" i="56"/>
  <c r="B40" i="56"/>
  <c r="F39" i="56"/>
  <c r="E39" i="56"/>
  <c r="D39" i="56"/>
  <c r="B39" i="56"/>
  <c r="F38" i="56"/>
  <c r="E38" i="56"/>
  <c r="D38" i="56"/>
  <c r="B38" i="56"/>
  <c r="F37" i="56"/>
  <c r="E37" i="56"/>
  <c r="D37" i="56"/>
  <c r="B37" i="56"/>
  <c r="F36" i="56"/>
  <c r="E36" i="56"/>
  <c r="D36" i="56"/>
  <c r="B36" i="56"/>
  <c r="F35" i="56"/>
  <c r="E35" i="56"/>
  <c r="D35" i="56"/>
  <c r="B35" i="56"/>
  <c r="F34" i="56"/>
  <c r="E34" i="56"/>
  <c r="D34" i="56"/>
  <c r="B34" i="56"/>
  <c r="F33" i="56"/>
  <c r="E33" i="56"/>
  <c r="D33" i="56"/>
  <c r="B33" i="56"/>
  <c r="F32" i="56"/>
  <c r="E32" i="56"/>
  <c r="D32" i="56"/>
  <c r="B32" i="56"/>
  <c r="F31" i="56"/>
  <c r="E31" i="56"/>
  <c r="D31" i="56"/>
  <c r="B31" i="56"/>
  <c r="F30" i="56"/>
  <c r="E30" i="56"/>
  <c r="D30" i="56"/>
  <c r="B30" i="56"/>
  <c r="F29" i="56"/>
  <c r="E29" i="56"/>
  <c r="D29" i="56"/>
  <c r="B29" i="56"/>
  <c r="F28" i="56"/>
  <c r="E28" i="56"/>
  <c r="D28" i="56"/>
  <c r="B28" i="56"/>
  <c r="F27" i="56"/>
  <c r="E27" i="56"/>
  <c r="D27" i="56"/>
  <c r="B27" i="56"/>
  <c r="F26" i="56"/>
  <c r="E26" i="56"/>
  <c r="D26" i="56"/>
  <c r="B26" i="56"/>
  <c r="F25" i="56"/>
  <c r="E25" i="56"/>
  <c r="D25" i="56"/>
  <c r="B25" i="56"/>
  <c r="F24" i="56"/>
  <c r="E24" i="56"/>
  <c r="D24" i="56"/>
  <c r="B24" i="56"/>
  <c r="F23" i="56"/>
  <c r="E23" i="56"/>
  <c r="D23" i="56"/>
  <c r="B23" i="56"/>
  <c r="F22" i="56"/>
  <c r="E22" i="56"/>
  <c r="D22" i="56"/>
  <c r="B22" i="56"/>
  <c r="F21" i="56"/>
  <c r="E21" i="56"/>
  <c r="D21" i="56"/>
  <c r="B21" i="56"/>
  <c r="F20" i="56"/>
  <c r="E20" i="56"/>
  <c r="D20" i="56"/>
  <c r="B20" i="56"/>
  <c r="F19" i="56"/>
  <c r="E19" i="56"/>
  <c r="D19" i="56"/>
  <c r="B19" i="56"/>
  <c r="F18" i="56"/>
  <c r="E18" i="56"/>
  <c r="D18" i="56"/>
  <c r="B18" i="56"/>
  <c r="F17" i="56"/>
  <c r="E17" i="56"/>
  <c r="D17" i="56"/>
  <c r="B17" i="56"/>
  <c r="F16" i="56"/>
  <c r="E16" i="56"/>
  <c r="D16" i="56"/>
  <c r="B16" i="56"/>
  <c r="F15" i="56"/>
  <c r="E15" i="56"/>
  <c r="D15" i="56"/>
  <c r="B15" i="56"/>
  <c r="F14" i="56"/>
  <c r="E14" i="56"/>
  <c r="D14" i="56"/>
  <c r="B14" i="56"/>
  <c r="F13" i="56"/>
  <c r="E13" i="56"/>
  <c r="D13" i="56"/>
  <c r="B13" i="56"/>
  <c r="F12" i="56"/>
  <c r="E12" i="56"/>
  <c r="D12" i="56"/>
  <c r="B12" i="56"/>
  <c r="F11" i="56"/>
  <c r="E11" i="56"/>
  <c r="D11" i="56"/>
  <c r="B11" i="56"/>
  <c r="F10" i="56"/>
  <c r="E10" i="56"/>
  <c r="D10" i="56"/>
  <c r="F9" i="56"/>
  <c r="E9" i="56"/>
  <c r="D9" i="56"/>
  <c r="F8" i="56"/>
  <c r="E8" i="56"/>
  <c r="D8" i="56"/>
  <c r="F7" i="56"/>
  <c r="E7" i="56"/>
  <c r="D7" i="56"/>
  <c r="C29" i="54" l="1"/>
  <c r="C28" i="54" l="1"/>
  <c r="C27" i="54"/>
  <c r="C26" i="54"/>
  <c r="C25" i="54"/>
  <c r="C24" i="54"/>
  <c r="C23" i="54"/>
  <c r="C22" i="54"/>
  <c r="C21" i="54"/>
  <c r="C20" i="54"/>
  <c r="C19" i="54"/>
  <c r="C8" i="54"/>
  <c r="C7" i="54"/>
  <c r="C6" i="54"/>
  <c r="C5" i="54"/>
  <c r="C4" i="54"/>
  <c r="C3" i="54"/>
</calcChain>
</file>

<file path=xl/sharedStrings.xml><?xml version="1.0" encoding="utf-8"?>
<sst xmlns="http://schemas.openxmlformats.org/spreadsheetml/2006/main" count="432" uniqueCount="66">
  <si>
    <t xml:space="preserve"> </t>
  </si>
  <si>
    <t xml:space="preserve">Arrivée  le : </t>
  </si>
  <si>
    <t>Départ</t>
  </si>
  <si>
    <t>gites</t>
  </si>
  <si>
    <t>a1/b9</t>
  </si>
  <si>
    <t>b9</t>
  </si>
  <si>
    <t>Appt 4P</t>
  </si>
  <si>
    <t>Appt/gite 2/3p</t>
  </si>
  <si>
    <t>forfait 21jours</t>
  </si>
  <si>
    <t>a2 /a3</t>
  </si>
  <si>
    <t>GITES</t>
  </si>
  <si>
    <t xml:space="preserve">Arrivée  le  </t>
  </si>
  <si>
    <t>Mobil-Home</t>
  </si>
  <si>
    <t xml:space="preserve">Arrivée  le </t>
  </si>
  <si>
    <t xml:space="preserve">a2 </t>
  </si>
  <si>
    <t>ÉLECTRICITÉ INCLUSE</t>
  </si>
  <si>
    <t>1 ou 2 Personnes, 1 Emplacement &amp; SOIT 1 voiture avec tente ou caravane                                                                        SOIT 1 camping-car</t>
  </si>
  <si>
    <t>du 15 juin au 15 septembre                                                                 (hors taxe de séjour)</t>
  </si>
  <si>
    <t>du 16 septembre au 20 octobre                                                         (hors taxe de séjour)</t>
  </si>
  <si>
    <t>CURE en emplacement de CAMPING</t>
  </si>
  <si>
    <t>saison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</si>
  <si>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</si>
  <si>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</si>
  <si>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</si>
  <si>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</si>
  <si>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</si>
  <si>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</si>
  <si>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</si>
  <si>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</si>
  <si>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</si>
  <si>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</si>
  <si>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</si>
  <si>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</si>
  <si>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</si>
  <si>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</si>
  <si>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</si>
  <si>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</si>
  <si>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</si>
  <si>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</si>
  <si>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</si>
  <si>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</si>
  <si>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</si>
  <si>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Départ :</t>
  </si>
  <si>
    <t>A2/A3</t>
  </si>
  <si>
    <t>A1/B9</t>
  </si>
  <si>
    <t>Arrivée</t>
  </si>
  <si>
    <t>En été , les forfaits cures doivent commencer et finir les samedis</t>
  </si>
  <si>
    <t>du 18 mars au 14 juin                                                                           (hors taxe de séjour)</t>
  </si>
  <si>
    <t xml:space="preserve">RETURNING CUSTOMERS : </t>
  </si>
  <si>
    <t>MH</t>
  </si>
  <si>
    <t>2021</t>
  </si>
  <si>
    <t>mh</t>
  </si>
  <si>
    <t>Gites</t>
  </si>
  <si>
    <t>Mobile-Home</t>
  </si>
  <si>
    <t>début cures :              7 avril 2021                fin :  17 oct 2021</t>
  </si>
  <si>
    <t>mh 3ch</t>
  </si>
  <si>
    <t>Tarif 2021 forfait préférentiel curiste 21 nuits : 3 Adultes max ou 2 Adultes &amp; 2 enfants (-13 ans) (réductions non cumulables)</t>
  </si>
  <si>
    <t>MH4P</t>
  </si>
  <si>
    <t>2022</t>
  </si>
  <si>
    <t>début cures :              30mars22                   fin :  29 oct 2022</t>
  </si>
  <si>
    <t>temp 2021 101%</t>
  </si>
  <si>
    <t>a jour</t>
  </si>
  <si>
    <t>du 30 mars  au 14 juin                                                                               (hors taxe de séjour)</t>
  </si>
  <si>
    <t>du 16 septembre au 29 octobre                                                         (hors taxe de séjour)</t>
  </si>
  <si>
    <r>
      <t xml:space="preserve">MOINS CHER QU’AU CAMPING MUNICIPAL : </t>
    </r>
    <r>
      <rPr>
        <sz val="11"/>
        <color theme="1"/>
        <rFont val="Calibri"/>
        <family val="2"/>
        <scheme val="minor"/>
      </rPr>
      <t>du  30 Mars au 29 avril  (hors TS)                                                                                                                                                               </t>
    </r>
    <r>
      <rPr>
        <i/>
        <sz val="11"/>
        <color theme="1"/>
        <rFont val="Calibri"/>
        <family val="2"/>
        <scheme val="minor"/>
      </rPr>
      <t xml:space="preserve">(Offre promotionnelle pour les </t>
    </r>
    <r>
      <rPr>
        <b/>
        <i/>
        <u/>
        <sz val="11"/>
        <color theme="1"/>
        <rFont val="Calibri"/>
        <family val="2"/>
        <scheme val="minor"/>
      </rPr>
      <t>nouveaux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clients)</t>
    </r>
  </si>
  <si>
    <t>Tarif 2022 forfait préférentiel curiste 21 nuits : 3 Adultes max ou 2 Adultes &amp; 2 enfants (-13 ans) (réductions non cumulables)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</si>
</sst>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[$-40C]d\-mmm;@"/>
    <numFmt numFmtId="166" formatCode="dd/mm/yy;@"/>
    <numFmt numFmtId="167" formatCode="#,##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CC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E13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DF3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16EA20"/>
        <bgColor indexed="64"/>
      </patternFill>
    </fill>
    <fill>
      <patternFill patternType="solid">
        <fgColor rgb="FF0D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5" fontId="0" fillId="11" borderId="1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4" fontId="0" fillId="12" borderId="5" xfId="0" applyNumberFormat="1" applyFill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5" fontId="0" fillId="4" borderId="1" xfId="0" applyNumberFormat="1" applyFill="1" applyBorder="1" applyAlignment="1">
      <alignment horizontal="center"/>
    </xf>
    <xf numFmtId="164" fontId="0" fillId="15" borderId="5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4" fontId="0" fillId="14" borderId="5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18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1" fillId="6" borderId="5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4" borderId="0" xfId="0" applyNumberFormat="1" applyFill="1" applyAlignment="1">
      <alignment horizontal="center"/>
    </xf>
    <xf numFmtId="16" fontId="0" fillId="4" borderId="1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3" fontId="0" fillId="20" borderId="1" xfId="0" applyNumberFormat="1" applyFill="1" applyBorder="1" applyAlignment="1">
      <alignment horizontal="center"/>
    </xf>
    <xf numFmtId="164" fontId="0" fillId="19" borderId="5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0" fillId="21" borderId="7" xfId="0" applyNumberFormat="1" applyFill="1" applyBorder="1" applyAlignment="1">
      <alignment horizontal="center"/>
    </xf>
    <xf numFmtId="164" fontId="0" fillId="14" borderId="7" xfId="0" applyNumberFormat="1" applyFill="1" applyBorder="1" applyAlignment="1">
      <alignment horizontal="center"/>
    </xf>
    <xf numFmtId="164" fontId="2" fillId="14" borderId="1" xfId="0" applyNumberFormat="1" applyFont="1" applyFill="1" applyBorder="1" applyAlignment="1">
      <alignment horizontal="center"/>
    </xf>
    <xf numFmtId="16" fontId="0" fillId="4" borderId="2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19" borderId="7" xfId="0" applyNumberForma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" fontId="0" fillId="4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" fontId="0" fillId="4" borderId="1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/>
    </xf>
    <xf numFmtId="164" fontId="0" fillId="21" borderId="1" xfId="0" applyNumberFormat="1" applyFill="1" applyBorder="1" applyAlignment="1">
      <alignment horizontal="center"/>
    </xf>
    <xf numFmtId="164" fontId="0" fillId="15" borderId="1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" fontId="0" fillId="4" borderId="0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" fontId="0" fillId="0" borderId="1" xfId="0" applyNumberFormat="1" applyBorder="1" applyAlignment="1">
      <alignment horizontal="center"/>
    </xf>
    <xf numFmtId="164" fontId="9" fillId="15" borderId="5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4" fontId="9" fillId="18" borderId="1" xfId="0" applyNumberFormat="1" applyFont="1" applyFill="1" applyBorder="1" applyAlignment="1">
      <alignment horizontal="center"/>
    </xf>
    <xf numFmtId="164" fontId="9" fillId="14" borderId="5" xfId="0" applyNumberFormat="1" applyFont="1" applyFill="1" applyBorder="1" applyAlignment="1">
      <alignment horizontal="center"/>
    </xf>
    <xf numFmtId="164" fontId="9" fillId="12" borderId="5" xfId="0" applyNumberFormat="1" applyFont="1" applyFill="1" applyBorder="1" applyAlignment="1">
      <alignment horizontal="center"/>
    </xf>
    <xf numFmtId="164" fontId="9" fillId="19" borderId="7" xfId="0" applyNumberFormat="1" applyFont="1" applyFill="1" applyBorder="1" applyAlignment="1">
      <alignment horizontal="center"/>
    </xf>
    <xf numFmtId="164" fontId="9" fillId="8" borderId="5" xfId="0" applyNumberFormat="1" applyFont="1" applyFill="1" applyBorder="1" applyAlignment="1">
      <alignment horizontal="center"/>
    </xf>
    <xf numFmtId="164" fontId="9" fillId="21" borderId="7" xfId="0" applyNumberFormat="1" applyFont="1" applyFill="1" applyBorder="1" applyAlignment="1">
      <alignment horizontal="center"/>
    </xf>
    <xf numFmtId="0" fontId="0" fillId="3" borderId="1" xfId="0" applyFill="1" applyBorder="1"/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14" borderId="10" xfId="0" applyFont="1" applyFill="1" applyBorder="1" applyAlignment="1">
      <alignment horizontal="justify" vertical="center"/>
    </xf>
    <xf numFmtId="164" fontId="1" fillId="14" borderId="6" xfId="0" applyNumberFormat="1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165" fontId="0" fillId="15" borderId="1" xfId="0" applyNumberFormat="1" applyFill="1" applyBorder="1" applyAlignment="1">
      <alignment horizontal="center"/>
    </xf>
    <xf numFmtId="3" fontId="0" fillId="32" borderId="1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2" fontId="0" fillId="19" borderId="5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2" fontId="0" fillId="18" borderId="1" xfId="0" applyNumberFormat="1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2" fontId="0" fillId="20" borderId="1" xfId="0" applyNumberFormat="1" applyFill="1" applyBorder="1" applyAlignment="1">
      <alignment horizontal="center"/>
    </xf>
    <xf numFmtId="2" fontId="0" fillId="10" borderId="4" xfId="0" applyNumberFormat="1" applyFill="1" applyBorder="1" applyAlignment="1">
      <alignment horizontal="center"/>
    </xf>
    <xf numFmtId="2" fontId="0" fillId="17" borderId="1" xfId="0" applyNumberFormat="1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2" fontId="0" fillId="17" borderId="4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28" borderId="1" xfId="0" applyNumberFormat="1" applyFont="1" applyFill="1" applyBorder="1" applyAlignment="1">
      <alignment horizontal="center"/>
    </xf>
    <xf numFmtId="2" fontId="3" fillId="25" borderId="4" xfId="0" applyNumberFormat="1" applyFont="1" applyFill="1" applyBorder="1" applyAlignment="1">
      <alignment horizontal="center"/>
    </xf>
    <xf numFmtId="2" fontId="3" fillId="10" borderId="4" xfId="0" applyNumberFormat="1" applyFont="1" applyFill="1" applyBorder="1" applyAlignment="1">
      <alignment horizontal="center"/>
    </xf>
    <xf numFmtId="2" fontId="3" fillId="18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2" fillId="13" borderId="1" xfId="0" applyNumberFormat="1" applyFont="1" applyFill="1" applyBorder="1"/>
    <xf numFmtId="2" fontId="0" fillId="4" borderId="1" xfId="0" applyNumberFormat="1" applyFont="1" applyFill="1" applyBorder="1"/>
    <xf numFmtId="2" fontId="2" fillId="4" borderId="3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2" fontId="6" fillId="4" borderId="3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16" borderId="1" xfId="0" applyNumberFormat="1" applyFont="1" applyFill="1" applyBorder="1" applyAlignment="1">
      <alignment horizontal="center"/>
    </xf>
    <xf numFmtId="2" fontId="2" fillId="29" borderId="3" xfId="0" applyNumberFormat="1" applyFont="1" applyFill="1" applyBorder="1" applyAlignment="1">
      <alignment horizontal="center"/>
    </xf>
    <xf numFmtId="2" fontId="3" fillId="12" borderId="3" xfId="0" applyNumberFormat="1" applyFon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0" fillId="23" borderId="1" xfId="0" applyNumberFormat="1" applyFill="1" applyBorder="1" applyAlignment="1">
      <alignment horizontal="center"/>
    </xf>
    <xf numFmtId="2" fontId="0" fillId="14" borderId="1" xfId="0" applyNumberFormat="1" applyFill="1" applyBorder="1"/>
    <xf numFmtId="164" fontId="0" fillId="30" borderId="5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2" fillId="25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2" borderId="4" xfId="0" applyNumberFormat="1" applyFill="1" applyBorder="1" applyAlignment="1">
      <alignment horizontal="center"/>
    </xf>
    <xf numFmtId="2" fontId="0" fillId="32" borderId="1" xfId="0" applyNumberFormat="1" applyFont="1" applyFill="1" applyBorder="1"/>
    <xf numFmtId="2" fontId="0" fillId="26" borderId="4" xfId="0" applyNumberFormat="1" applyFill="1" applyBorder="1" applyAlignment="1">
      <alignment horizontal="center"/>
    </xf>
    <xf numFmtId="2" fontId="2" fillId="26" borderId="3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13" borderId="1" xfId="0" applyNumberFormat="1" applyFont="1" applyFill="1" applyBorder="1"/>
    <xf numFmtId="2" fontId="0" fillId="14" borderId="1" xfId="0" applyNumberFormat="1" applyFont="1" applyFill="1" applyBorder="1"/>
    <xf numFmtId="0" fontId="1" fillId="4" borderId="0" xfId="0" applyFont="1" applyFill="1" applyAlignment="1">
      <alignment horizontal="right"/>
    </xf>
    <xf numFmtId="15" fontId="0" fillId="4" borderId="0" xfId="0" applyNumberFormat="1" applyFill="1"/>
    <xf numFmtId="164" fontId="0" fillId="38" borderId="5" xfId="0" applyNumberForma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164" fontId="15" fillId="4" borderId="13" xfId="0" applyNumberFormat="1" applyFont="1" applyFill="1" applyBorder="1" applyAlignment="1">
      <alignment horizontal="center" wrapText="1"/>
    </xf>
    <xf numFmtId="0" fontId="14" fillId="39" borderId="1" xfId="0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wrapText="1"/>
    </xf>
    <xf numFmtId="0" fontId="14" fillId="39" borderId="3" xfId="0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/>
    </xf>
    <xf numFmtId="164" fontId="15" fillId="4" borderId="8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/>
    </xf>
    <xf numFmtId="164" fontId="16" fillId="4" borderId="8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4" borderId="0" xfId="0" applyFill="1" applyAlignment="1">
      <alignment horizontal="center" vertical="center"/>
    </xf>
    <xf numFmtId="2" fontId="0" fillId="22" borderId="4" xfId="0" applyNumberFormat="1" applyFont="1" applyFill="1" applyBorder="1"/>
    <xf numFmtId="2" fontId="0" fillId="4" borderId="3" xfId="0" applyNumberFormat="1" applyFont="1" applyFill="1" applyBorder="1"/>
    <xf numFmtId="2" fontId="6" fillId="4" borderId="3" xfId="0" applyNumberFormat="1" applyFont="1" applyFill="1" applyBorder="1"/>
    <xf numFmtId="2" fontId="0" fillId="9" borderId="3" xfId="0" applyNumberFormat="1" applyFill="1" applyBorder="1"/>
    <xf numFmtId="164" fontId="0" fillId="22" borderId="1" xfId="0" applyNumberFormat="1" applyFill="1" applyBorder="1" applyAlignment="1">
      <alignment horizontal="center"/>
    </xf>
    <xf numFmtId="2" fontId="0" fillId="22" borderId="9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2" fontId="7" fillId="22" borderId="4" xfId="0" applyNumberFormat="1" applyFont="1" applyFill="1" applyBorder="1"/>
    <xf numFmtId="2" fontId="2" fillId="22" borderId="4" xfId="0" applyNumberFormat="1" applyFont="1" applyFill="1" applyBorder="1"/>
    <xf numFmtId="2" fontId="0" fillId="22" borderId="3" xfId="0" applyNumberFormat="1" applyFont="1" applyFill="1" applyBorder="1"/>
    <xf numFmtId="2" fontId="0" fillId="7" borderId="4" xfId="0" applyNumberFormat="1" applyFill="1" applyBorder="1" applyAlignment="1">
      <alignment horizontal="center"/>
    </xf>
    <xf numFmtId="2" fontId="2" fillId="7" borderId="4" xfId="0" applyNumberFormat="1" applyFont="1" applyFill="1" applyBorder="1"/>
    <xf numFmtId="2" fontId="2" fillId="20" borderId="1" xfId="0" applyNumberFormat="1" applyFont="1" applyFill="1" applyBorder="1"/>
    <xf numFmtId="2" fontId="2" fillId="2" borderId="1" xfId="0" applyNumberFormat="1" applyFont="1" applyFill="1" applyBorder="1"/>
    <xf numFmtId="2" fontId="2" fillId="15" borderId="1" xfId="0" applyNumberFormat="1" applyFont="1" applyFill="1" applyBorder="1"/>
    <xf numFmtId="2" fontId="0" fillId="7" borderId="4" xfId="0" applyNumberFormat="1" applyFont="1" applyFill="1" applyBorder="1"/>
    <xf numFmtId="165" fontId="0" fillId="37" borderId="1" xfId="0" applyNumberFormat="1" applyFill="1" applyBorder="1" applyAlignment="1">
      <alignment horizontal="center"/>
    </xf>
    <xf numFmtId="16" fontId="0" fillId="37" borderId="1" xfId="0" applyNumberForma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37" borderId="1" xfId="0" applyNumberFormat="1" applyFont="1" applyFill="1" applyBorder="1" applyAlignment="1">
      <alignment horizontal="center"/>
    </xf>
    <xf numFmtId="2" fontId="2" fillId="9" borderId="4" xfId="0" applyNumberFormat="1" applyFont="1" applyFill="1" applyBorder="1"/>
    <xf numFmtId="2" fontId="0" fillId="9" borderId="4" xfId="0" applyNumberFormat="1" applyFont="1" applyFill="1" applyBorder="1"/>
    <xf numFmtId="2" fontId="2" fillId="14" borderId="1" xfId="0" applyNumberFormat="1" applyFont="1" applyFill="1" applyBorder="1"/>
    <xf numFmtId="2" fontId="2" fillId="22" borderId="3" xfId="0" applyNumberFormat="1" applyFont="1" applyFill="1" applyBorder="1"/>
    <xf numFmtId="2" fontId="2" fillId="9" borderId="3" xfId="0" applyNumberFormat="1" applyFont="1" applyFill="1" applyBorder="1"/>
    <xf numFmtId="2" fontId="2" fillId="19" borderId="1" xfId="0" applyNumberFormat="1" applyFont="1" applyFill="1" applyBorder="1"/>
    <xf numFmtId="2" fontId="0" fillId="4" borderId="4" xfId="0" applyNumberFormat="1" applyFont="1" applyFill="1" applyBorder="1"/>
    <xf numFmtId="2" fontId="2" fillId="9" borderId="1" xfId="0" applyNumberFormat="1" applyFont="1" applyFill="1" applyBorder="1"/>
    <xf numFmtId="2" fontId="2" fillId="20" borderId="3" xfId="0" applyNumberFormat="1" applyFont="1" applyFill="1" applyBorder="1"/>
    <xf numFmtId="2" fontId="2" fillId="19" borderId="3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2" fontId="3" fillId="22" borderId="3" xfId="0" applyNumberFormat="1" applyFont="1" applyFill="1" applyBorder="1"/>
    <xf numFmtId="2" fontId="3" fillId="19" borderId="3" xfId="0" applyNumberFormat="1" applyFont="1" applyFill="1" applyBorder="1" applyAlignment="1">
      <alignment horizontal="center"/>
    </xf>
    <xf numFmtId="2" fontId="3" fillId="16" borderId="1" xfId="0" applyNumberFormat="1" applyFont="1" applyFill="1" applyBorder="1" applyAlignment="1">
      <alignment horizontal="center"/>
    </xf>
    <xf numFmtId="165" fontId="0" fillId="19" borderId="1" xfId="0" applyNumberFormat="1" applyFill="1" applyBorder="1" applyAlignment="1">
      <alignment horizontal="center"/>
    </xf>
    <xf numFmtId="2" fontId="3" fillId="19" borderId="1" xfId="0" applyNumberFormat="1" applyFont="1" applyFill="1" applyBorder="1" applyAlignment="1">
      <alignment horizontal="center"/>
    </xf>
    <xf numFmtId="2" fontId="2" fillId="10" borderId="4" xfId="0" applyNumberFormat="1" applyFont="1" applyFill="1" applyBorder="1" applyAlignment="1">
      <alignment horizontal="center"/>
    </xf>
    <xf numFmtId="2" fontId="2" fillId="40" borderId="1" xfId="0" applyNumberFormat="1" applyFont="1" applyFill="1" applyBorder="1"/>
    <xf numFmtId="2" fontId="0" fillId="40" borderId="1" xfId="0" applyNumberFormat="1" applyFont="1" applyFill="1" applyBorder="1"/>
    <xf numFmtId="2" fontId="2" fillId="31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0" fillId="15" borderId="3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" fontId="0" fillId="4" borderId="14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0" fillId="30" borderId="1" xfId="0" applyNumberFormat="1" applyFill="1" applyBorder="1" applyAlignment="1">
      <alignment horizontal="center"/>
    </xf>
    <xf numFmtId="164" fontId="0" fillId="25" borderId="1" xfId="0" applyNumberFormat="1" applyFill="1" applyBorder="1" applyAlignment="1">
      <alignment horizontal="center"/>
    </xf>
    <xf numFmtId="16" fontId="3" fillId="0" borderId="0" xfId="0" applyNumberFormat="1" applyFont="1"/>
    <xf numFmtId="164" fontId="2" fillId="24" borderId="1" xfId="0" applyNumberFormat="1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4" fontId="0" fillId="28" borderId="14" xfId="0" applyNumberFormat="1" applyFont="1" applyFill="1" applyBorder="1" applyAlignment="1">
      <alignment horizontal="center" vertical="center"/>
    </xf>
    <xf numFmtId="164" fontId="0" fillId="28" borderId="5" xfId="0" applyNumberForma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/>
    </xf>
    <xf numFmtId="164" fontId="0" fillId="28" borderId="1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/>
    <xf numFmtId="2" fontId="0" fillId="7" borderId="0" xfId="0" applyNumberFormat="1" applyFill="1"/>
    <xf numFmtId="2" fontId="0" fillId="41" borderId="0" xfId="0" applyNumberFormat="1" applyFill="1"/>
    <xf numFmtId="2" fontId="0" fillId="12" borderId="0" xfId="0" applyNumberFormat="1" applyFill="1"/>
    <xf numFmtId="2" fontId="0" fillId="23" borderId="0" xfId="0" applyNumberFormat="1" applyFill="1"/>
    <xf numFmtId="2" fontId="0" fillId="34" borderId="0" xfId="0" applyNumberFormat="1" applyFill="1"/>
    <xf numFmtId="2" fontId="0" fillId="28" borderId="0" xfId="0" applyNumberFormat="1" applyFill="1"/>
    <xf numFmtId="2" fontId="0" fillId="6" borderId="0" xfId="0" applyNumberFormat="1" applyFill="1"/>
    <xf numFmtId="2" fontId="0" fillId="29" borderId="0" xfId="0" applyNumberFormat="1" applyFill="1"/>
    <xf numFmtId="2" fontId="0" fillId="31" borderId="0" xfId="0" applyNumberFormat="1" applyFill="1"/>
    <xf numFmtId="2" fontId="0" fillId="42" borderId="0" xfId="0" applyNumberFormat="1" applyFill="1"/>
    <xf numFmtId="2" fontId="0" fillId="43" borderId="0" xfId="0" applyNumberFormat="1" applyFill="1"/>
    <xf numFmtId="2" fontId="0" fillId="44" borderId="0" xfId="0" applyNumberFormat="1" applyFill="1"/>
    <xf numFmtId="2" fontId="2" fillId="3" borderId="0" xfId="0" applyNumberFormat="1" applyFont="1" applyFill="1"/>
    <xf numFmtId="2" fontId="0" fillId="10" borderId="0" xfId="0" applyNumberFormat="1" applyFill="1"/>
    <xf numFmtId="2" fontId="0" fillId="33" borderId="0" xfId="0" applyNumberFormat="1" applyFill="1"/>
    <xf numFmtId="0" fontId="0" fillId="44" borderId="0" xfId="0" applyFill="1" applyAlignment="1">
      <alignment horizontal="center"/>
    </xf>
    <xf numFmtId="0" fontId="1" fillId="20" borderId="0" xfId="0" applyFont="1" applyFill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wrapText="1"/>
    </xf>
    <xf numFmtId="167" fontId="14" fillId="15" borderId="5" xfId="0" applyNumberFormat="1" applyFont="1" applyFill="1" applyBorder="1" applyAlignment="1">
      <alignment horizontal="center"/>
    </xf>
    <xf numFmtId="167" fontId="14" fillId="8" borderId="5" xfId="0" applyNumberFormat="1" applyFont="1" applyFill="1" applyBorder="1" applyAlignment="1">
      <alignment horizontal="center"/>
    </xf>
    <xf numFmtId="167" fontId="14" fillId="21" borderId="5" xfId="0" applyNumberFormat="1" applyFont="1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167" fontId="17" fillId="8" borderId="5" xfId="0" applyNumberFormat="1" applyFont="1" applyFill="1" applyBorder="1" applyAlignment="1">
      <alignment horizontal="center"/>
    </xf>
    <xf numFmtId="167" fontId="15" fillId="8" borderId="1" xfId="0" applyNumberFormat="1" applyFont="1" applyFill="1" applyBorder="1" applyAlignment="1">
      <alignment horizontal="center"/>
    </xf>
    <xf numFmtId="167" fontId="15" fillId="18" borderId="1" xfId="0" applyNumberFormat="1" applyFont="1" applyFill="1" applyBorder="1" applyAlignment="1">
      <alignment horizontal="center"/>
    </xf>
    <xf numFmtId="167" fontId="15" fillId="1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7" fontId="15" fillId="18" borderId="2" xfId="0" applyNumberFormat="1" applyFont="1" applyFill="1" applyBorder="1" applyAlignment="1">
      <alignment horizontal="center"/>
    </xf>
    <xf numFmtId="167" fontId="15" fillId="24" borderId="2" xfId="0" applyNumberFormat="1" applyFont="1" applyFill="1" applyBorder="1" applyAlignment="1">
      <alignment horizontal="center"/>
    </xf>
    <xf numFmtId="167" fontId="0" fillId="15" borderId="1" xfId="0" applyNumberFormat="1" applyFill="1" applyBorder="1" applyAlignment="1">
      <alignment horizontal="center"/>
    </xf>
    <xf numFmtId="167" fontId="14" fillId="15" borderId="1" xfId="0" applyNumberFormat="1" applyFont="1" applyFill="1" applyBorder="1" applyAlignment="1">
      <alignment horizontal="center"/>
    </xf>
    <xf numFmtId="167" fontId="14" fillId="14" borderId="1" xfId="0" applyNumberFormat="1" applyFont="1" applyFill="1" applyBorder="1" applyAlignment="1">
      <alignment horizontal="center"/>
    </xf>
    <xf numFmtId="167" fontId="15" fillId="22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0" fillId="22" borderId="1" xfId="0" applyNumberFormat="1" applyFill="1" applyBorder="1" applyAlignment="1">
      <alignment horizontal="center"/>
    </xf>
    <xf numFmtId="167" fontId="15" fillId="10" borderId="1" xfId="0" applyNumberFormat="1" applyFont="1" applyFill="1" applyBorder="1" applyAlignment="1">
      <alignment horizontal="center"/>
    </xf>
    <xf numFmtId="167" fontId="0" fillId="10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167" fontId="0" fillId="14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7" fontId="0" fillId="24" borderId="1" xfId="0" applyNumberFormat="1" applyFill="1" applyBorder="1" applyAlignment="1">
      <alignment horizontal="center"/>
    </xf>
    <xf numFmtId="164" fontId="15" fillId="4" borderId="13" xfId="0" applyNumberFormat="1" applyFont="1" applyFill="1" applyBorder="1" applyAlignment="1">
      <alignment horizontal="center"/>
    </xf>
    <xf numFmtId="167" fontId="14" fillId="8" borderId="1" xfId="0" applyNumberFormat="1" applyFont="1" applyFill="1" applyBorder="1" applyAlignment="1">
      <alignment horizontal="center"/>
    </xf>
    <xf numFmtId="167" fontId="14" fillId="21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0" borderId="0" xfId="0" applyFill="1"/>
    <xf numFmtId="2" fontId="0" fillId="20" borderId="0" xfId="0" applyNumberFormat="1" applyFill="1"/>
    <xf numFmtId="2" fontId="0" fillId="8" borderId="0" xfId="0" applyNumberFormat="1" applyFill="1"/>
    <xf numFmtId="2" fontId="0" fillId="22" borderId="0" xfId="0" applyNumberFormat="1" applyFill="1"/>
    <xf numFmtId="164" fontId="3" fillId="2" borderId="5" xfId="0" applyNumberFormat="1" applyFont="1" applyFill="1" applyBorder="1" applyAlignment="1">
      <alignment horizontal="center"/>
    </xf>
    <xf numFmtId="2" fontId="2" fillId="8" borderId="0" xfId="0" applyNumberFormat="1" applyFont="1" applyFill="1"/>
    <xf numFmtId="164" fontId="3" fillId="38" borderId="5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17" fillId="6" borderId="5" xfId="0" applyNumberFormat="1" applyFont="1" applyFill="1" applyBorder="1" applyAlignment="1">
      <alignment horizontal="center" vertical="center" wrapText="1"/>
    </xf>
    <xf numFmtId="164" fontId="17" fillId="6" borderId="5" xfId="0" applyNumberFormat="1" applyFont="1" applyFill="1" applyBorder="1" applyAlignment="1">
      <alignment horizontal="center" wrapText="1"/>
    </xf>
    <xf numFmtId="165" fontId="0" fillId="22" borderId="1" xfId="0" applyNumberFormat="1" applyFill="1" applyBorder="1" applyAlignment="1">
      <alignment horizontal="center"/>
    </xf>
    <xf numFmtId="164" fontId="0" fillId="20" borderId="7" xfId="0" applyNumberFormat="1" applyFill="1" applyBorder="1" applyAlignment="1">
      <alignment horizontal="center"/>
    </xf>
    <xf numFmtId="164" fontId="0" fillId="22" borderId="5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0" borderId="1" xfId="0" applyNumberFormat="1" applyFill="1" applyBorder="1" applyAlignment="1">
      <alignment horizontal="center"/>
    </xf>
    <xf numFmtId="164" fontId="2" fillId="15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22" borderId="1" xfId="0" applyNumberFormat="1" applyFont="1" applyFill="1" applyBorder="1" applyAlignment="1">
      <alignment horizontal="center"/>
    </xf>
    <xf numFmtId="164" fontId="2" fillId="20" borderId="1" xfId="0" applyNumberFormat="1" applyFont="1" applyFill="1" applyBorder="1" applyAlignment="1">
      <alignment horizontal="center"/>
    </xf>
    <xf numFmtId="2" fontId="0" fillId="20" borderId="1" xfId="0" applyNumberFormat="1" applyFont="1" applyFill="1" applyBorder="1"/>
    <xf numFmtId="2" fontId="0" fillId="7" borderId="1" xfId="0" applyNumberFormat="1" applyFont="1" applyFill="1" applyBorder="1"/>
    <xf numFmtId="2" fontId="2" fillId="8" borderId="1" xfId="0" applyNumberFormat="1" applyFont="1" applyFill="1" applyBorder="1"/>
    <xf numFmtId="2" fontId="0" fillId="8" borderId="1" xfId="0" applyNumberFormat="1" applyFont="1" applyFill="1" applyBorder="1"/>
    <xf numFmtId="2" fontId="0" fillId="9" borderId="1" xfId="0" applyNumberFormat="1" applyFont="1" applyFill="1" applyBorder="1"/>
    <xf numFmtId="2" fontId="0" fillId="32" borderId="1" xfId="0" applyNumberFormat="1" applyFill="1" applyBorder="1" applyAlignment="1">
      <alignment horizontal="center"/>
    </xf>
    <xf numFmtId="2" fontId="0" fillId="22" borderId="1" xfId="0" applyNumberFormat="1" applyFont="1" applyFill="1" applyBorder="1"/>
    <xf numFmtId="164" fontId="0" fillId="28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0" fillId="8" borderId="1" xfId="0" applyNumberFormat="1" applyFill="1" applyBorder="1"/>
    <xf numFmtId="2" fontId="0" fillId="20" borderId="1" xfId="0" applyNumberFormat="1" applyFill="1" applyBorder="1"/>
    <xf numFmtId="2" fontId="0" fillId="7" borderId="1" xfId="0" applyNumberFormat="1" applyFill="1" applyBorder="1"/>
    <xf numFmtId="2" fontId="0" fillId="22" borderId="1" xfId="0" applyNumberFormat="1" applyFill="1" applyBorder="1"/>
    <xf numFmtId="164" fontId="3" fillId="0" borderId="0" xfId="0" applyNumberFormat="1" applyFont="1" applyAlignment="1">
      <alignment horizontal="center"/>
    </xf>
    <xf numFmtId="0" fontId="3" fillId="44" borderId="0" xfId="0" applyFont="1" applyFill="1" applyAlignment="1">
      <alignment horizontal="center"/>
    </xf>
    <xf numFmtId="164" fontId="3" fillId="30" borderId="5" xfId="0" applyNumberFormat="1" applyFont="1" applyFill="1" applyBorder="1" applyAlignment="1">
      <alignment horizontal="center"/>
    </xf>
    <xf numFmtId="0" fontId="3" fillId="0" borderId="0" xfId="0" applyFont="1"/>
    <xf numFmtId="1" fontId="3" fillId="44" borderId="0" xfId="0" applyNumberFormat="1" applyFont="1" applyFill="1" applyAlignment="1">
      <alignment horizontal="center"/>
    </xf>
    <xf numFmtId="164" fontId="3" fillId="31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14" borderId="0" xfId="0" applyNumberFormat="1" applyFont="1" applyFill="1" applyAlignment="1">
      <alignment horizontal="center" vertical="center"/>
    </xf>
    <xf numFmtId="49" fontId="0" fillId="30" borderId="9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65" fontId="0" fillId="4" borderId="15" xfId="0" applyNumberFormat="1" applyFill="1" applyBorder="1" applyAlignment="1">
      <alignment horizontal="center" vertical="center" wrapText="1"/>
    </xf>
    <xf numFmtId="165" fontId="0" fillId="4" borderId="16" xfId="0" applyNumberFormat="1" applyFill="1" applyBorder="1" applyAlignment="1">
      <alignment horizontal="center" vertical="center" wrapText="1"/>
    </xf>
    <xf numFmtId="165" fontId="0" fillId="4" borderId="17" xfId="0" applyNumberFormat="1" applyFill="1" applyBorder="1" applyAlignment="1">
      <alignment horizontal="center" vertical="center" wrapText="1"/>
    </xf>
    <xf numFmtId="165" fontId="0" fillId="4" borderId="18" xfId="0" applyNumberFormat="1" applyFill="1" applyBorder="1" applyAlignment="1">
      <alignment horizontal="center" vertical="center" wrapText="1"/>
    </xf>
    <xf numFmtId="165" fontId="0" fillId="4" borderId="0" xfId="0" applyNumberFormat="1" applyFill="1" applyBorder="1" applyAlignment="1">
      <alignment horizontal="center" vertical="center" wrapText="1"/>
    </xf>
    <xf numFmtId="165" fontId="0" fillId="4" borderId="19" xfId="0" applyNumberFormat="1" applyFill="1" applyBorder="1" applyAlignment="1">
      <alignment horizontal="center" vertical="center" wrapText="1"/>
    </xf>
    <xf numFmtId="165" fontId="0" fillId="4" borderId="20" xfId="0" applyNumberFormat="1" applyFill="1" applyBorder="1" applyAlignment="1">
      <alignment horizontal="center" vertical="center" wrapText="1"/>
    </xf>
    <xf numFmtId="165" fontId="0" fillId="4" borderId="21" xfId="0" applyNumberFormat="1" applyFill="1" applyBorder="1" applyAlignment="1">
      <alignment horizontal="center" vertical="center" wrapText="1"/>
    </xf>
    <xf numFmtId="165" fontId="0" fillId="4" borderId="22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45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7" fontId="0" fillId="2" borderId="5" xfId="0" applyNumberFormat="1" applyFill="1" applyBorder="1" applyAlignment="1">
      <alignment horizontal="center"/>
    </xf>
    <xf numFmtId="167" fontId="0" fillId="14" borderId="5" xfId="0" applyNumberFormat="1" applyFill="1" applyBorder="1" applyAlignment="1">
      <alignment horizontal="center"/>
    </xf>
    <xf numFmtId="167" fontId="0" fillId="22" borderId="5" xfId="0" applyNumberFormat="1" applyFill="1" applyBorder="1" applyAlignment="1">
      <alignment horizontal="center"/>
    </xf>
    <xf numFmtId="167" fontId="0" fillId="10" borderId="7" xfId="0" applyNumberFormat="1" applyFill="1" applyBorder="1" applyAlignment="1">
      <alignment horizontal="center"/>
    </xf>
    <xf numFmtId="167" fontId="2" fillId="14" borderId="5" xfId="0" applyNumberFormat="1" applyFont="1" applyFill="1" applyBorder="1" applyAlignment="1">
      <alignment horizontal="center"/>
    </xf>
    <xf numFmtId="167" fontId="2" fillId="22" borderId="5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2" fillId="10" borderId="7" xfId="0" applyNumberFormat="1" applyFont="1" applyFill="1" applyBorder="1" applyAlignment="1">
      <alignment horizontal="center"/>
    </xf>
    <xf numFmtId="167" fontId="15" fillId="24" borderId="1" xfId="0" applyNumberFormat="1" applyFont="1" applyFill="1" applyBorder="1" applyAlignment="1">
      <alignment horizontal="center"/>
    </xf>
    <xf numFmtId="167" fontId="14" fillId="24" borderId="5" xfId="0" applyNumberFormat="1" applyFont="1" applyFill="1" applyBorder="1" applyAlignment="1">
      <alignment horizontal="center"/>
    </xf>
    <xf numFmtId="167" fontId="0" fillId="32" borderId="1" xfId="0" applyNumberFormat="1" applyFill="1" applyBorder="1" applyAlignment="1">
      <alignment horizontal="center"/>
    </xf>
    <xf numFmtId="167" fontId="15" fillId="32" borderId="1" xfId="0" applyNumberFormat="1" applyFont="1" applyFill="1" applyBorder="1" applyAlignment="1">
      <alignment horizontal="center"/>
    </xf>
    <xf numFmtId="167" fontId="0" fillId="15" borderId="5" xfId="0" applyNumberFormat="1" applyFill="1" applyBorder="1" applyAlignment="1">
      <alignment horizontal="center"/>
    </xf>
    <xf numFmtId="167" fontId="0" fillId="8" borderId="5" xfId="0" applyNumberFormat="1" applyFill="1" applyBorder="1" applyAlignment="1">
      <alignment horizontal="center"/>
    </xf>
    <xf numFmtId="167" fontId="0" fillId="21" borderId="5" xfId="0" applyNumberFormat="1" applyFill="1" applyBorder="1" applyAlignment="1">
      <alignment horizontal="center"/>
    </xf>
    <xf numFmtId="167" fontId="0" fillId="32" borderId="7" xfId="0" applyNumberForma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165" fontId="1" fillId="4" borderId="18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5" fontId="1" fillId="4" borderId="19" xfId="0" applyNumberFormat="1" applyFont="1" applyFill="1" applyBorder="1" applyAlignment="1">
      <alignment horizontal="center" vertical="center" wrapText="1"/>
    </xf>
    <xf numFmtId="165" fontId="1" fillId="4" borderId="20" xfId="0" applyNumberFormat="1" applyFont="1" applyFill="1" applyBorder="1" applyAlignment="1">
      <alignment horizontal="center" vertical="center" wrapText="1"/>
    </xf>
    <xf numFmtId="165" fontId="1" fillId="4" borderId="21" xfId="0" applyNumberFormat="1" applyFont="1" applyFill="1" applyBorder="1" applyAlignment="1">
      <alignment horizontal="center" vertical="center" wrapText="1"/>
    </xf>
    <xf numFmtId="165" fontId="1" fillId="4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  <color rgb="FFFFCCFF"/>
      <color rgb="FFDBDF35"/>
      <color rgb="FFFF33CC"/>
      <color rgb="FFFF66FF"/>
      <color rgb="FFFFCC00"/>
      <color rgb="FFE6E6B4"/>
      <color rgb="FFF0F8A2"/>
      <color rgb="FFD1C9CC"/>
      <color rgb="FFFAA0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7" sqref="A7"/>
    </sheetView>
  </sheetViews>
  <sheetFormatPr baseColWidth="10" defaultRowHeight="14.4" x14ac:dyDescent="0.3"/>
  <cols>
    <col min="2" max="2" width="83" customWidth="1"/>
    <col min="3" max="3" width="13" customWidth="1"/>
  </cols>
  <sheetData>
    <row r="1" spans="1:3" s="45" customFormat="1" ht="15" x14ac:dyDescent="0.25"/>
    <row r="2" spans="1:3" ht="15" x14ac:dyDescent="0.25">
      <c r="B2" s="300" t="s">
        <v>19</v>
      </c>
      <c r="C2" s="300"/>
    </row>
    <row r="3" spans="1:3" ht="48.75" customHeight="1" x14ac:dyDescent="0.3">
      <c r="B3" s="77" t="s">
        <v>16</v>
      </c>
      <c r="C3" s="78" t="s">
        <v>15</v>
      </c>
    </row>
    <row r="4" spans="1:3" ht="40.5" customHeight="1" x14ac:dyDescent="0.3">
      <c r="B4" s="75" t="s">
        <v>64</v>
      </c>
      <c r="C4" s="76">
        <v>250</v>
      </c>
    </row>
    <row r="5" spans="1:3" ht="17.100000000000001" customHeight="1" x14ac:dyDescent="0.3">
      <c r="B5" s="62" t="s">
        <v>62</v>
      </c>
      <c r="C5" s="74">
        <v>295</v>
      </c>
    </row>
    <row r="6" spans="1:3" ht="17.100000000000001" customHeight="1" x14ac:dyDescent="0.3">
      <c r="B6" s="72" t="s">
        <v>17</v>
      </c>
      <c r="C6" s="73">
        <v>333</v>
      </c>
    </row>
    <row r="7" spans="1:3" ht="17.100000000000001" customHeight="1" x14ac:dyDescent="0.3">
      <c r="B7" s="62" t="s">
        <v>63</v>
      </c>
      <c r="C7" s="74">
        <v>295</v>
      </c>
    </row>
    <row r="9" spans="1:3" s="45" customFormat="1" x14ac:dyDescent="0.3">
      <c r="B9" s="153" t="s">
        <v>48</v>
      </c>
    </row>
    <row r="11" spans="1:3" ht="15" x14ac:dyDescent="0.25">
      <c r="A11" s="45"/>
      <c r="B11" s="300" t="s">
        <v>19</v>
      </c>
      <c r="C11" s="300"/>
    </row>
    <row r="12" spans="1:3" ht="28.8" x14ac:dyDescent="0.3">
      <c r="A12" s="45"/>
      <c r="B12" s="77" t="s">
        <v>16</v>
      </c>
      <c r="C12" s="78" t="s">
        <v>15</v>
      </c>
    </row>
    <row r="13" spans="1:3" x14ac:dyDescent="0.3">
      <c r="A13" s="45"/>
      <c r="B13" s="62" t="s">
        <v>47</v>
      </c>
      <c r="C13" s="74">
        <v>295</v>
      </c>
    </row>
    <row r="14" spans="1:3" x14ac:dyDescent="0.3">
      <c r="A14" s="45"/>
      <c r="B14" s="72" t="s">
        <v>17</v>
      </c>
      <c r="C14" s="73">
        <v>333</v>
      </c>
    </row>
    <row r="15" spans="1:3" x14ac:dyDescent="0.3">
      <c r="A15" s="45"/>
      <c r="B15" s="62" t="s">
        <v>18</v>
      </c>
      <c r="C15" s="74">
        <v>295</v>
      </c>
    </row>
  </sheetData>
  <mergeCells count="2">
    <mergeCell ref="B2:C2"/>
    <mergeCell ref="B11:C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8"/>
  <sheetViews>
    <sheetView topLeftCell="A43" workbookViewId="0">
      <selection activeCell="F58" sqref="F58"/>
    </sheetView>
  </sheetViews>
  <sheetFormatPr baseColWidth="10" defaultColWidth="11.44140625" defaultRowHeight="14.4" outlineLevelRow="1" x14ac:dyDescent="0.3"/>
  <cols>
    <col min="1" max="1" width="9.109375" style="45" customWidth="1"/>
    <col min="2" max="2" width="9" style="45" customWidth="1"/>
    <col min="3" max="3" width="9.33203125" style="32" customWidth="1"/>
    <col min="4" max="4" width="9.33203125" style="5" customWidth="1"/>
    <col min="5" max="5" width="9.33203125" style="22" customWidth="1"/>
    <col min="6" max="6" width="9" style="22" customWidth="1"/>
    <col min="7" max="7" width="8.44140625" style="5" customWidth="1"/>
    <col min="8" max="8" width="9" style="5" customWidth="1"/>
    <col min="9" max="12" width="8.5546875" style="6" customWidth="1"/>
    <col min="13" max="13" width="7" style="45" customWidth="1"/>
    <col min="14" max="16384" width="11.44140625" style="45"/>
  </cols>
  <sheetData>
    <row r="1" spans="1:19" ht="43.5" customHeight="1" x14ac:dyDescent="0.3">
      <c r="A1" s="303" t="s">
        <v>54</v>
      </c>
      <c r="B1" s="303"/>
      <c r="C1" s="49"/>
      <c r="D1" s="195"/>
      <c r="E1" s="46"/>
      <c r="F1" s="17"/>
      <c r="I1" s="301">
        <v>2021</v>
      </c>
      <c r="J1" s="301"/>
      <c r="K1" s="301"/>
      <c r="L1" s="301"/>
      <c r="P1" s="231">
        <v>2021</v>
      </c>
    </row>
    <row r="2" spans="1:19" ht="15.75" customHeight="1" x14ac:dyDescent="0.3">
      <c r="A2" s="4"/>
      <c r="G2" s="6"/>
      <c r="H2" s="32"/>
      <c r="I2" s="302" t="s">
        <v>50</v>
      </c>
      <c r="J2" s="302"/>
      <c r="K2" s="302"/>
      <c r="L2" s="302"/>
    </row>
    <row r="3" spans="1:19" ht="15.75" customHeight="1" x14ac:dyDescent="0.3">
      <c r="A3" s="4" t="s">
        <v>0</v>
      </c>
      <c r="B3" s="31"/>
      <c r="C3" s="159" t="s">
        <v>49</v>
      </c>
      <c r="D3" s="1" t="s">
        <v>10</v>
      </c>
      <c r="E3" s="41" t="s">
        <v>9</v>
      </c>
      <c r="F3" s="38" t="s">
        <v>4</v>
      </c>
      <c r="G3" s="6"/>
      <c r="H3" s="32"/>
      <c r="I3" s="1" t="s">
        <v>3</v>
      </c>
      <c r="J3" s="159" t="s">
        <v>51</v>
      </c>
      <c r="K3" s="80" t="s">
        <v>14</v>
      </c>
      <c r="L3" s="35" t="s">
        <v>5</v>
      </c>
      <c r="N3" s="118" t="s">
        <v>20</v>
      </c>
      <c r="P3" s="230" t="s">
        <v>55</v>
      </c>
    </row>
    <row r="4" spans="1:19" ht="15.75" customHeight="1" x14ac:dyDescent="0.3">
      <c r="A4" s="33">
        <v>43539</v>
      </c>
      <c r="B4" s="18">
        <v>43926</v>
      </c>
      <c r="C4" s="113">
        <f t="shared" ref="C4:C35" si="0">SUM(J4:J24)</f>
        <v>531.09000000000015</v>
      </c>
      <c r="D4" s="19">
        <f t="shared" ref="D4:D6" si="1">SUM(I4:I24)</f>
        <v>497.49</v>
      </c>
      <c r="E4" s="34">
        <f t="shared" ref="E4:E6" si="2">SUM(K4:K24)</f>
        <v>451.70999999999987</v>
      </c>
      <c r="F4" s="39">
        <f t="shared" ref="F4:F6" si="3">SUM(L4:L24)</f>
        <v>413.49</v>
      </c>
      <c r="G4" s="6"/>
      <c r="H4" s="20">
        <v>44270</v>
      </c>
      <c r="I4" s="85">
        <v>23.69</v>
      </c>
      <c r="J4" s="160">
        <v>25.29</v>
      </c>
      <c r="K4" s="83">
        <v>21.51</v>
      </c>
      <c r="L4" s="84">
        <v>19.690000000000001</v>
      </c>
      <c r="N4" s="115" t="s">
        <v>21</v>
      </c>
    </row>
    <row r="5" spans="1:19" ht="15.75" customHeight="1" x14ac:dyDescent="0.3">
      <c r="A5" s="33">
        <v>43540</v>
      </c>
      <c r="B5" s="42">
        <v>43927</v>
      </c>
      <c r="C5" s="113">
        <f t="shared" si="0"/>
        <v>531.09000000000015</v>
      </c>
      <c r="D5" s="19">
        <f t="shared" si="1"/>
        <v>497.49</v>
      </c>
      <c r="E5" s="34">
        <f t="shared" si="2"/>
        <v>451.70999999999987</v>
      </c>
      <c r="F5" s="39">
        <f t="shared" si="3"/>
        <v>413.49</v>
      </c>
      <c r="G5" s="6"/>
      <c r="H5" s="20">
        <v>44271</v>
      </c>
      <c r="I5" s="82">
        <v>23.69</v>
      </c>
      <c r="J5" s="160">
        <v>25.29</v>
      </c>
      <c r="K5" s="83">
        <v>21.51</v>
      </c>
      <c r="L5" s="84">
        <v>19.690000000000001</v>
      </c>
      <c r="N5" s="115" t="s">
        <v>21</v>
      </c>
    </row>
    <row r="6" spans="1:19" ht="15.75" customHeight="1" x14ac:dyDescent="0.3">
      <c r="A6" s="33">
        <v>43541</v>
      </c>
      <c r="B6" s="18">
        <v>43928</v>
      </c>
      <c r="C6" s="113">
        <f t="shared" si="0"/>
        <v>531.09000000000015</v>
      </c>
      <c r="D6" s="19">
        <f t="shared" si="1"/>
        <v>497.49</v>
      </c>
      <c r="E6" s="34">
        <f t="shared" si="2"/>
        <v>451.70999999999987</v>
      </c>
      <c r="F6" s="39">
        <f t="shared" si="3"/>
        <v>413.49</v>
      </c>
      <c r="G6" s="6"/>
      <c r="H6" s="20">
        <v>44272</v>
      </c>
      <c r="I6" s="85">
        <v>23.69</v>
      </c>
      <c r="J6" s="160">
        <v>25.29</v>
      </c>
      <c r="K6" s="83">
        <v>21.51</v>
      </c>
      <c r="L6" s="84">
        <v>19.690000000000001</v>
      </c>
      <c r="N6" s="115" t="s">
        <v>21</v>
      </c>
      <c r="P6" s="214">
        <f>+J6+5</f>
        <v>30.29</v>
      </c>
    </row>
    <row r="7" spans="1:19" ht="15.75" customHeight="1" x14ac:dyDescent="0.3">
      <c r="A7" s="33">
        <v>43542</v>
      </c>
      <c r="B7" s="42">
        <v>43929</v>
      </c>
      <c r="C7" s="113">
        <f t="shared" si="0"/>
        <v>531.09000000000015</v>
      </c>
      <c r="D7" s="19">
        <f t="shared" ref="D7:D70" si="4">SUM(I7:I27)</f>
        <v>497.49</v>
      </c>
      <c r="E7" s="34">
        <f t="shared" ref="E7:F22" si="5">SUM(K7:K27)</f>
        <v>451.70999999999987</v>
      </c>
      <c r="F7" s="39">
        <f t="shared" si="5"/>
        <v>413.49</v>
      </c>
      <c r="G7" s="6"/>
      <c r="H7" s="20">
        <v>44273</v>
      </c>
      <c r="I7" s="82">
        <v>23.69</v>
      </c>
      <c r="J7" s="160">
        <v>25.29</v>
      </c>
      <c r="K7" s="83">
        <v>21.51</v>
      </c>
      <c r="L7" s="84">
        <v>19.690000000000001</v>
      </c>
      <c r="N7" s="115" t="s">
        <v>21</v>
      </c>
      <c r="P7" s="214">
        <f t="shared" ref="P7:P70" si="6">+J7+5</f>
        <v>30.29</v>
      </c>
    </row>
    <row r="8" spans="1:19" ht="15.75" customHeight="1" x14ac:dyDescent="0.3">
      <c r="A8" s="33">
        <v>43543</v>
      </c>
      <c r="B8" s="18">
        <v>43930</v>
      </c>
      <c r="C8" s="113">
        <f t="shared" si="0"/>
        <v>531.09000000000015</v>
      </c>
      <c r="D8" s="19">
        <f t="shared" si="4"/>
        <v>497.49</v>
      </c>
      <c r="E8" s="34">
        <f t="shared" si="5"/>
        <v>451.70999999999987</v>
      </c>
      <c r="F8" s="39">
        <f t="shared" si="5"/>
        <v>413.49</v>
      </c>
      <c r="G8" s="6"/>
      <c r="H8" s="20">
        <v>44274</v>
      </c>
      <c r="I8" s="85">
        <v>23.69</v>
      </c>
      <c r="J8" s="160">
        <v>25.29</v>
      </c>
      <c r="K8" s="83">
        <v>21.51</v>
      </c>
      <c r="L8" s="84">
        <v>19.690000000000001</v>
      </c>
      <c r="N8" s="115" t="s">
        <v>21</v>
      </c>
      <c r="P8" s="214">
        <f t="shared" si="6"/>
        <v>30.29</v>
      </c>
    </row>
    <row r="9" spans="1:19" ht="15.75" customHeight="1" x14ac:dyDescent="0.3">
      <c r="A9" s="172">
        <v>42814</v>
      </c>
      <c r="B9" s="63">
        <v>43931</v>
      </c>
      <c r="C9" s="113">
        <f t="shared" si="0"/>
        <v>531.09000000000015</v>
      </c>
      <c r="D9" s="19">
        <f t="shared" si="4"/>
        <v>497.49</v>
      </c>
      <c r="E9" s="34">
        <f t="shared" si="5"/>
        <v>451.70999999999987</v>
      </c>
      <c r="F9" s="39">
        <f t="shared" si="5"/>
        <v>413.49</v>
      </c>
      <c r="G9" s="6"/>
      <c r="H9" s="20">
        <v>44275</v>
      </c>
      <c r="I9" s="82">
        <v>23.69</v>
      </c>
      <c r="J9" s="160">
        <v>25.29</v>
      </c>
      <c r="K9" s="83">
        <v>21.51</v>
      </c>
      <c r="L9" s="84">
        <v>19.690000000000001</v>
      </c>
      <c r="N9" s="115" t="s">
        <v>21</v>
      </c>
      <c r="P9" s="214">
        <f t="shared" si="6"/>
        <v>30.29</v>
      </c>
    </row>
    <row r="10" spans="1:19" ht="15.75" customHeight="1" x14ac:dyDescent="0.3">
      <c r="A10" s="172">
        <v>42450</v>
      </c>
      <c r="B10" s="42">
        <v>42471</v>
      </c>
      <c r="C10" s="113">
        <f t="shared" si="0"/>
        <v>531.09000000000015</v>
      </c>
      <c r="D10" s="19">
        <f t="shared" si="4"/>
        <v>497.49</v>
      </c>
      <c r="E10" s="34">
        <f t="shared" si="5"/>
        <v>451.70999999999987</v>
      </c>
      <c r="F10" s="39">
        <f t="shared" si="5"/>
        <v>413.49</v>
      </c>
      <c r="G10" s="6"/>
      <c r="H10" s="20">
        <v>44276</v>
      </c>
      <c r="I10" s="85">
        <v>23.69</v>
      </c>
      <c r="J10" s="160">
        <v>25.29</v>
      </c>
      <c r="K10" s="83">
        <v>21.51</v>
      </c>
      <c r="L10" s="84">
        <v>19.690000000000001</v>
      </c>
      <c r="N10" s="115" t="s">
        <v>21</v>
      </c>
      <c r="P10" s="214">
        <f t="shared" si="6"/>
        <v>30.29</v>
      </c>
    </row>
    <row r="11" spans="1:19" ht="15.75" customHeight="1" x14ac:dyDescent="0.3">
      <c r="A11" s="33">
        <v>41720</v>
      </c>
      <c r="B11" s="18">
        <f>A11+21</f>
        <v>41741</v>
      </c>
      <c r="C11" s="113">
        <f t="shared" si="0"/>
        <v>531.09000000000015</v>
      </c>
      <c r="D11" s="19">
        <f t="shared" si="4"/>
        <v>497.49</v>
      </c>
      <c r="E11" s="34">
        <f t="shared" si="5"/>
        <v>451.70999999999987</v>
      </c>
      <c r="F11" s="39">
        <f t="shared" si="5"/>
        <v>413.49</v>
      </c>
      <c r="G11" s="6"/>
      <c r="H11" s="20">
        <v>44277</v>
      </c>
      <c r="I11" s="85">
        <v>23.69</v>
      </c>
      <c r="J11" s="160">
        <v>25.29</v>
      </c>
      <c r="K11" s="83">
        <v>21.51</v>
      </c>
      <c r="L11" s="84">
        <v>19.690000000000001</v>
      </c>
      <c r="N11" s="115" t="s">
        <v>21</v>
      </c>
      <c r="P11" s="214">
        <f t="shared" si="6"/>
        <v>30.29</v>
      </c>
    </row>
    <row r="12" spans="1:19" ht="15.75" customHeight="1" x14ac:dyDescent="0.3">
      <c r="A12" s="33">
        <v>41721</v>
      </c>
      <c r="B12" s="18">
        <f>A12+21</f>
        <v>41742</v>
      </c>
      <c r="C12" s="113">
        <f t="shared" si="0"/>
        <v>531.09000000000015</v>
      </c>
      <c r="D12" s="19">
        <f t="shared" si="4"/>
        <v>497.49</v>
      </c>
      <c r="E12" s="34">
        <f t="shared" si="5"/>
        <v>451.70999999999987</v>
      </c>
      <c r="F12" s="39">
        <f t="shared" si="5"/>
        <v>413.49</v>
      </c>
      <c r="G12" s="6"/>
      <c r="H12" s="20">
        <v>44278</v>
      </c>
      <c r="I12" s="85">
        <v>23.69</v>
      </c>
      <c r="J12" s="160">
        <v>25.29</v>
      </c>
      <c r="K12" s="83">
        <v>21.51</v>
      </c>
      <c r="L12" s="84">
        <v>19.690000000000001</v>
      </c>
      <c r="N12" s="115" t="s">
        <v>21</v>
      </c>
      <c r="P12" s="214">
        <f t="shared" si="6"/>
        <v>30.29</v>
      </c>
    </row>
    <row r="13" spans="1:19" ht="15.75" customHeight="1" x14ac:dyDescent="0.3">
      <c r="A13" s="33">
        <v>41722</v>
      </c>
      <c r="B13" s="18">
        <f>A13+21</f>
        <v>41743</v>
      </c>
      <c r="C13" s="113">
        <f t="shared" si="0"/>
        <v>531.09000000000015</v>
      </c>
      <c r="D13" s="19">
        <f t="shared" si="4"/>
        <v>497.49</v>
      </c>
      <c r="E13" s="34">
        <f t="shared" si="5"/>
        <v>451.70999999999987</v>
      </c>
      <c r="F13" s="39">
        <f t="shared" si="5"/>
        <v>413.49</v>
      </c>
      <c r="G13" s="6"/>
      <c r="H13" s="20">
        <v>44279</v>
      </c>
      <c r="I13" s="85">
        <v>23.69</v>
      </c>
      <c r="J13" s="160">
        <v>25.29</v>
      </c>
      <c r="K13" s="83">
        <v>21.51</v>
      </c>
      <c r="L13" s="84">
        <v>19.690000000000001</v>
      </c>
      <c r="N13" s="115" t="s">
        <v>21</v>
      </c>
      <c r="P13" s="214">
        <f t="shared" si="6"/>
        <v>30.29</v>
      </c>
    </row>
    <row r="14" spans="1:19" ht="15.75" customHeight="1" x14ac:dyDescent="0.3">
      <c r="A14" s="33">
        <v>41723</v>
      </c>
      <c r="B14" s="18">
        <f t="shared" ref="B14:B77" si="7">A14+21</f>
        <v>41744</v>
      </c>
      <c r="C14" s="113">
        <f t="shared" si="0"/>
        <v>531.09000000000015</v>
      </c>
      <c r="D14" s="19">
        <f t="shared" si="4"/>
        <v>497.49</v>
      </c>
      <c r="E14" s="34">
        <f t="shared" si="5"/>
        <v>451.70999999999987</v>
      </c>
      <c r="F14" s="39">
        <f t="shared" si="5"/>
        <v>413.49</v>
      </c>
      <c r="G14" s="6"/>
      <c r="H14" s="20">
        <v>44280</v>
      </c>
      <c r="I14" s="85">
        <v>23.69</v>
      </c>
      <c r="J14" s="160">
        <v>25.29</v>
      </c>
      <c r="K14" s="83">
        <v>21.51</v>
      </c>
      <c r="L14" s="84">
        <v>19.690000000000001</v>
      </c>
      <c r="N14" s="115" t="s">
        <v>21</v>
      </c>
      <c r="P14" s="214">
        <f t="shared" si="6"/>
        <v>30.29</v>
      </c>
      <c r="S14" s="45">
        <f>21*1.5</f>
        <v>31.5</v>
      </c>
    </row>
    <row r="15" spans="1:19" ht="15.75" customHeight="1" x14ac:dyDescent="0.3">
      <c r="A15" s="33">
        <v>41724</v>
      </c>
      <c r="B15" s="7">
        <f t="shared" si="7"/>
        <v>41745</v>
      </c>
      <c r="C15" s="113">
        <f t="shared" si="0"/>
        <v>531.12000000000012</v>
      </c>
      <c r="D15" s="19">
        <f t="shared" si="4"/>
        <v>498.52</v>
      </c>
      <c r="E15" s="34">
        <f t="shared" si="5"/>
        <v>452.16999999999985</v>
      </c>
      <c r="F15" s="39">
        <f t="shared" si="5"/>
        <v>414.82</v>
      </c>
      <c r="G15" s="6"/>
      <c r="H15" s="20">
        <v>44281</v>
      </c>
      <c r="I15" s="85">
        <v>23.69</v>
      </c>
      <c r="J15" s="160">
        <v>25.29</v>
      </c>
      <c r="K15" s="83">
        <v>21.51</v>
      </c>
      <c r="L15" s="84">
        <v>19.690000000000001</v>
      </c>
      <c r="N15" s="115" t="s">
        <v>21</v>
      </c>
      <c r="P15" s="214">
        <f t="shared" si="6"/>
        <v>30.29</v>
      </c>
      <c r="S15" s="45">
        <v>23.69</v>
      </c>
    </row>
    <row r="16" spans="1:19" ht="15" customHeight="1" x14ac:dyDescent="0.3">
      <c r="A16" s="171">
        <v>40995</v>
      </c>
      <c r="B16" s="7">
        <f t="shared" si="7"/>
        <v>41016</v>
      </c>
      <c r="C16" s="113">
        <f t="shared" si="0"/>
        <v>531.15000000000009</v>
      </c>
      <c r="D16" s="19">
        <f t="shared" si="4"/>
        <v>499.55000000000007</v>
      </c>
      <c r="E16" s="34">
        <f t="shared" si="5"/>
        <v>452.62999999999988</v>
      </c>
      <c r="F16" s="39">
        <f t="shared" si="5"/>
        <v>416.15</v>
      </c>
      <c r="H16" s="20">
        <v>44282</v>
      </c>
      <c r="I16" s="85">
        <v>23.69</v>
      </c>
      <c r="J16" s="160">
        <v>25.29</v>
      </c>
      <c r="K16" s="83">
        <v>21.51</v>
      </c>
      <c r="L16" s="84">
        <v>19.690000000000001</v>
      </c>
      <c r="N16" s="115" t="s">
        <v>21</v>
      </c>
      <c r="P16" s="214">
        <f t="shared" si="6"/>
        <v>30.29</v>
      </c>
    </row>
    <row r="17" spans="1:16" x14ac:dyDescent="0.3">
      <c r="A17" s="171">
        <v>40996</v>
      </c>
      <c r="B17" s="7">
        <f t="shared" si="7"/>
        <v>41017</v>
      </c>
      <c r="C17" s="113">
        <f t="shared" si="0"/>
        <v>531.18000000000006</v>
      </c>
      <c r="D17" s="19">
        <f t="shared" si="4"/>
        <v>500.58000000000004</v>
      </c>
      <c r="E17" s="34">
        <f t="shared" si="5"/>
        <v>453.08999999999992</v>
      </c>
      <c r="F17" s="39">
        <f t="shared" si="5"/>
        <v>417.47999999999996</v>
      </c>
      <c r="H17" s="20">
        <v>44283</v>
      </c>
      <c r="I17" s="85">
        <v>23.69</v>
      </c>
      <c r="J17" s="160">
        <v>25.29</v>
      </c>
      <c r="K17" s="83">
        <v>21.51</v>
      </c>
      <c r="L17" s="84">
        <v>19.690000000000001</v>
      </c>
      <c r="N17" s="115" t="s">
        <v>21</v>
      </c>
      <c r="P17" s="214">
        <f t="shared" si="6"/>
        <v>30.29</v>
      </c>
    </row>
    <row r="18" spans="1:16" x14ac:dyDescent="0.3">
      <c r="A18" s="18">
        <v>40997</v>
      </c>
      <c r="B18" s="7">
        <f t="shared" si="7"/>
        <v>41018</v>
      </c>
      <c r="C18" s="113">
        <f t="shared" si="0"/>
        <v>531.21</v>
      </c>
      <c r="D18" s="19">
        <f t="shared" si="4"/>
        <v>501.61000000000013</v>
      </c>
      <c r="E18" s="34">
        <f t="shared" si="5"/>
        <v>453.54999999999995</v>
      </c>
      <c r="F18" s="39">
        <f t="shared" si="5"/>
        <v>418.80999999999995</v>
      </c>
      <c r="H18" s="20">
        <v>44284</v>
      </c>
      <c r="I18" s="85">
        <v>23.69</v>
      </c>
      <c r="J18" s="160">
        <v>25.29</v>
      </c>
      <c r="K18" s="83">
        <v>21.51</v>
      </c>
      <c r="L18" s="84">
        <v>19.690000000000001</v>
      </c>
      <c r="N18" s="115" t="s">
        <v>21</v>
      </c>
      <c r="P18" s="214">
        <f t="shared" si="6"/>
        <v>30.29</v>
      </c>
    </row>
    <row r="19" spans="1:16" x14ac:dyDescent="0.3">
      <c r="A19" s="18">
        <v>40998</v>
      </c>
      <c r="B19" s="7">
        <f t="shared" si="7"/>
        <v>41019</v>
      </c>
      <c r="C19" s="113">
        <f t="shared" si="0"/>
        <v>531.24</v>
      </c>
      <c r="D19" s="19">
        <f t="shared" si="4"/>
        <v>502.6400000000001</v>
      </c>
      <c r="E19" s="34">
        <f t="shared" si="5"/>
        <v>454.01</v>
      </c>
      <c r="F19" s="39">
        <f t="shared" si="5"/>
        <v>420.13999999999993</v>
      </c>
      <c r="H19" s="20">
        <v>44285</v>
      </c>
      <c r="I19" s="85">
        <v>23.69</v>
      </c>
      <c r="J19" s="160">
        <v>25.29</v>
      </c>
      <c r="K19" s="83">
        <v>21.51</v>
      </c>
      <c r="L19" s="84">
        <v>19.690000000000001</v>
      </c>
      <c r="N19" s="115" t="s">
        <v>21</v>
      </c>
      <c r="P19" s="214">
        <f t="shared" si="6"/>
        <v>30.29</v>
      </c>
    </row>
    <row r="20" spans="1:16" x14ac:dyDescent="0.3">
      <c r="A20" s="18">
        <v>40999</v>
      </c>
      <c r="B20" s="7">
        <f t="shared" si="7"/>
        <v>41020</v>
      </c>
      <c r="C20" s="113">
        <f t="shared" si="0"/>
        <v>531.27</v>
      </c>
      <c r="D20" s="19">
        <f t="shared" si="4"/>
        <v>503.67000000000019</v>
      </c>
      <c r="E20" s="34">
        <f t="shared" si="5"/>
        <v>454.47</v>
      </c>
      <c r="F20" s="39">
        <f t="shared" si="5"/>
        <v>421.46999999999991</v>
      </c>
      <c r="H20" s="20">
        <v>44286</v>
      </c>
      <c r="I20" s="85">
        <v>23.69</v>
      </c>
      <c r="J20" s="160">
        <v>25.29</v>
      </c>
      <c r="K20" s="83">
        <v>21.51</v>
      </c>
      <c r="L20" s="84">
        <v>19.690000000000001</v>
      </c>
      <c r="N20" s="115" t="s">
        <v>21</v>
      </c>
      <c r="P20" s="214">
        <f t="shared" si="6"/>
        <v>30.29</v>
      </c>
    </row>
    <row r="21" spans="1:16" x14ac:dyDescent="0.3">
      <c r="A21" s="18">
        <v>41000</v>
      </c>
      <c r="B21" s="7">
        <f t="shared" si="7"/>
        <v>41021</v>
      </c>
      <c r="C21" s="113">
        <f t="shared" si="0"/>
        <v>531.29999999999995</v>
      </c>
      <c r="D21" s="19">
        <f t="shared" si="4"/>
        <v>504.70000000000016</v>
      </c>
      <c r="E21" s="34">
        <f t="shared" si="5"/>
        <v>454.93000000000006</v>
      </c>
      <c r="F21" s="39">
        <f t="shared" si="5"/>
        <v>422.7999999999999</v>
      </c>
      <c r="H21" s="20">
        <v>44287</v>
      </c>
      <c r="I21" s="85">
        <v>23.69</v>
      </c>
      <c r="J21" s="160">
        <v>25.29</v>
      </c>
      <c r="K21" s="83">
        <v>21.51</v>
      </c>
      <c r="L21" s="84">
        <v>19.690000000000001</v>
      </c>
      <c r="N21" s="115" t="s">
        <v>21</v>
      </c>
      <c r="P21" s="214">
        <f t="shared" si="6"/>
        <v>30.29</v>
      </c>
    </row>
    <row r="22" spans="1:16" x14ac:dyDescent="0.3">
      <c r="A22" s="18">
        <v>41001</v>
      </c>
      <c r="B22" s="7">
        <f t="shared" si="7"/>
        <v>41022</v>
      </c>
      <c r="C22" s="113">
        <f t="shared" si="0"/>
        <v>532.8599999999999</v>
      </c>
      <c r="D22" s="19">
        <f t="shared" si="4"/>
        <v>506.26000000000022</v>
      </c>
      <c r="E22" s="34">
        <f t="shared" si="5"/>
        <v>455.59000000000009</v>
      </c>
      <c r="F22" s="39">
        <f t="shared" si="5"/>
        <v>424.33999999999992</v>
      </c>
      <c r="H22" s="20">
        <v>44288</v>
      </c>
      <c r="I22" s="85">
        <v>23.69</v>
      </c>
      <c r="J22" s="160">
        <v>25.29</v>
      </c>
      <c r="K22" s="83">
        <v>21.51</v>
      </c>
      <c r="L22" s="84">
        <v>19.690000000000001</v>
      </c>
      <c r="N22" s="115" t="s">
        <v>21</v>
      </c>
      <c r="P22" s="214">
        <f t="shared" si="6"/>
        <v>30.29</v>
      </c>
    </row>
    <row r="23" spans="1:16" x14ac:dyDescent="0.3">
      <c r="A23" s="171">
        <v>41002</v>
      </c>
      <c r="B23" s="7">
        <f t="shared" si="7"/>
        <v>41023</v>
      </c>
      <c r="C23" s="113">
        <f t="shared" si="0"/>
        <v>534.41999999999996</v>
      </c>
      <c r="D23" s="19">
        <f t="shared" si="4"/>
        <v>507.82000000000016</v>
      </c>
      <c r="E23" s="34">
        <f t="shared" ref="E23:F38" si="8">SUM(K23:K43)</f>
        <v>456.25000000000011</v>
      </c>
      <c r="F23" s="39">
        <f t="shared" si="8"/>
        <v>425.87999999999994</v>
      </c>
      <c r="H23" s="20">
        <v>44289</v>
      </c>
      <c r="I23" s="85">
        <v>23.69</v>
      </c>
      <c r="J23" s="160">
        <v>25.29</v>
      </c>
      <c r="K23" s="83">
        <v>21.51</v>
      </c>
      <c r="L23" s="84">
        <v>19.690000000000001</v>
      </c>
      <c r="N23" s="115" t="s">
        <v>21</v>
      </c>
      <c r="P23" s="214">
        <f t="shared" si="6"/>
        <v>30.29</v>
      </c>
    </row>
    <row r="24" spans="1:16" x14ac:dyDescent="0.3">
      <c r="A24" s="171">
        <v>41003</v>
      </c>
      <c r="B24" s="7">
        <f t="shared" si="7"/>
        <v>41024</v>
      </c>
      <c r="C24" s="113">
        <f t="shared" si="0"/>
        <v>535.9799999999999</v>
      </c>
      <c r="D24" s="19">
        <f t="shared" si="4"/>
        <v>509.38000000000022</v>
      </c>
      <c r="E24" s="34">
        <f t="shared" si="8"/>
        <v>456.91000000000014</v>
      </c>
      <c r="F24" s="39">
        <f t="shared" si="8"/>
        <v>427.41999999999996</v>
      </c>
      <c r="H24" s="20">
        <v>44290</v>
      </c>
      <c r="I24" s="85">
        <v>23.69</v>
      </c>
      <c r="J24" s="160">
        <v>25.29</v>
      </c>
      <c r="K24" s="83">
        <v>21.51</v>
      </c>
      <c r="L24" s="84">
        <v>19.690000000000001</v>
      </c>
      <c r="N24" s="115" t="s">
        <v>21</v>
      </c>
      <c r="P24" s="214">
        <f t="shared" si="6"/>
        <v>30.29</v>
      </c>
    </row>
    <row r="25" spans="1:16" x14ac:dyDescent="0.3">
      <c r="A25" s="18">
        <v>41004</v>
      </c>
      <c r="B25" s="7">
        <f t="shared" si="7"/>
        <v>41025</v>
      </c>
      <c r="C25" s="113">
        <f t="shared" si="0"/>
        <v>537.54</v>
      </c>
      <c r="D25" s="19">
        <f t="shared" si="4"/>
        <v>510.94000000000017</v>
      </c>
      <c r="E25" s="34">
        <f t="shared" si="8"/>
        <v>457.57000000000016</v>
      </c>
      <c r="F25" s="39">
        <f t="shared" si="8"/>
        <v>428.96000000000004</v>
      </c>
      <c r="H25" s="20">
        <v>44291</v>
      </c>
      <c r="I25" s="85">
        <v>23.69</v>
      </c>
      <c r="J25" s="160">
        <v>25.29</v>
      </c>
      <c r="K25" s="83">
        <v>21.51</v>
      </c>
      <c r="L25" s="84">
        <v>19.690000000000001</v>
      </c>
      <c r="N25" s="115" t="s">
        <v>21</v>
      </c>
      <c r="P25" s="214">
        <f t="shared" si="6"/>
        <v>30.29</v>
      </c>
    </row>
    <row r="26" spans="1:16" x14ac:dyDescent="0.3">
      <c r="A26" s="18">
        <v>41005</v>
      </c>
      <c r="B26" s="7">
        <f t="shared" si="7"/>
        <v>41026</v>
      </c>
      <c r="C26" s="113">
        <f t="shared" si="0"/>
        <v>539.1</v>
      </c>
      <c r="D26" s="19">
        <f t="shared" si="4"/>
        <v>512.50000000000011</v>
      </c>
      <c r="E26" s="34">
        <f t="shared" si="8"/>
        <v>458.23000000000019</v>
      </c>
      <c r="F26" s="39">
        <f t="shared" si="8"/>
        <v>430.50000000000006</v>
      </c>
      <c r="H26" s="20">
        <v>44292</v>
      </c>
      <c r="I26" s="85">
        <v>23.69</v>
      </c>
      <c r="J26" s="160">
        <v>25.29</v>
      </c>
      <c r="K26" s="83">
        <v>21.51</v>
      </c>
      <c r="L26" s="84">
        <v>19.690000000000001</v>
      </c>
      <c r="N26" s="115" t="s">
        <v>21</v>
      </c>
      <c r="P26" s="214">
        <f t="shared" si="6"/>
        <v>30.29</v>
      </c>
    </row>
    <row r="27" spans="1:16" x14ac:dyDescent="0.3">
      <c r="A27" s="18">
        <v>41006</v>
      </c>
      <c r="B27" s="7">
        <f t="shared" si="7"/>
        <v>41027</v>
      </c>
      <c r="C27" s="113">
        <f t="shared" si="0"/>
        <v>540.66000000000008</v>
      </c>
      <c r="D27" s="19">
        <f t="shared" si="4"/>
        <v>514.06000000000006</v>
      </c>
      <c r="E27" s="34">
        <f t="shared" si="8"/>
        <v>458.8900000000001</v>
      </c>
      <c r="F27" s="39">
        <f t="shared" si="8"/>
        <v>432.04000000000013</v>
      </c>
      <c r="H27" s="20">
        <v>44293</v>
      </c>
      <c r="I27" s="85">
        <v>23.69</v>
      </c>
      <c r="J27" s="160">
        <v>25.29</v>
      </c>
      <c r="K27" s="83">
        <v>21.51</v>
      </c>
      <c r="L27" s="84">
        <v>19.690000000000001</v>
      </c>
      <c r="N27" s="115" t="s">
        <v>21</v>
      </c>
      <c r="P27" s="214">
        <f t="shared" si="6"/>
        <v>30.29</v>
      </c>
    </row>
    <row r="28" spans="1:16" x14ac:dyDescent="0.3">
      <c r="A28" s="18">
        <v>41007</v>
      </c>
      <c r="B28" s="7">
        <f t="shared" si="7"/>
        <v>41028</v>
      </c>
      <c r="C28" s="113">
        <f t="shared" si="0"/>
        <v>542.22</v>
      </c>
      <c r="D28" s="19">
        <f t="shared" si="4"/>
        <v>515.62000000000012</v>
      </c>
      <c r="E28" s="34">
        <f t="shared" si="8"/>
        <v>459.55000000000013</v>
      </c>
      <c r="F28" s="39">
        <f t="shared" si="8"/>
        <v>433.58000000000015</v>
      </c>
      <c r="H28" s="20">
        <v>44294</v>
      </c>
      <c r="I28" s="85">
        <v>23.69</v>
      </c>
      <c r="J28" s="160">
        <v>25.29</v>
      </c>
      <c r="K28" s="83">
        <v>21.51</v>
      </c>
      <c r="L28" s="84">
        <v>19.690000000000001</v>
      </c>
      <c r="N28" s="115" t="s">
        <v>21</v>
      </c>
      <c r="P28" s="214">
        <f t="shared" si="6"/>
        <v>30.29</v>
      </c>
    </row>
    <row r="29" spans="1:16" x14ac:dyDescent="0.3">
      <c r="A29" s="18">
        <v>41008</v>
      </c>
      <c r="B29" s="7">
        <f t="shared" si="7"/>
        <v>41029</v>
      </c>
      <c r="C29" s="113">
        <f t="shared" si="0"/>
        <v>543.78000000000009</v>
      </c>
      <c r="D29" s="19">
        <f t="shared" si="4"/>
        <v>517.18000000000006</v>
      </c>
      <c r="E29" s="34">
        <f t="shared" si="8"/>
        <v>460.21000000000015</v>
      </c>
      <c r="F29" s="39">
        <f t="shared" si="8"/>
        <v>435.12000000000018</v>
      </c>
      <c r="H29" s="20">
        <v>44295</v>
      </c>
      <c r="I29" s="85">
        <v>23.69</v>
      </c>
      <c r="J29" s="160">
        <v>25.29</v>
      </c>
      <c r="K29" s="83">
        <v>21.51</v>
      </c>
      <c r="L29" s="84">
        <v>19.690000000000001</v>
      </c>
      <c r="N29" s="115" t="s">
        <v>21</v>
      </c>
      <c r="P29" s="214">
        <f t="shared" si="6"/>
        <v>30.29</v>
      </c>
    </row>
    <row r="30" spans="1:16" x14ac:dyDescent="0.3">
      <c r="A30" s="171">
        <v>41009</v>
      </c>
      <c r="B30" s="7">
        <f t="shared" si="7"/>
        <v>41030</v>
      </c>
      <c r="C30" s="113">
        <f t="shared" si="0"/>
        <v>545.34000000000015</v>
      </c>
      <c r="D30" s="19">
        <f t="shared" si="4"/>
        <v>518.74</v>
      </c>
      <c r="E30" s="34">
        <f t="shared" si="8"/>
        <v>460.87000000000018</v>
      </c>
      <c r="F30" s="39">
        <f t="shared" si="8"/>
        <v>436.6600000000002</v>
      </c>
      <c r="H30" s="20">
        <v>44296</v>
      </c>
      <c r="I30" s="85">
        <v>23.69</v>
      </c>
      <c r="J30" s="160">
        <v>25.29</v>
      </c>
      <c r="K30" s="83">
        <v>21.51</v>
      </c>
      <c r="L30" s="84">
        <v>19.690000000000001</v>
      </c>
      <c r="N30" s="115" t="s">
        <v>21</v>
      </c>
      <c r="P30" s="214">
        <f t="shared" si="6"/>
        <v>30.29</v>
      </c>
    </row>
    <row r="31" spans="1:16" x14ac:dyDescent="0.3">
      <c r="A31" s="171">
        <v>41010</v>
      </c>
      <c r="B31" s="7">
        <f t="shared" si="7"/>
        <v>41031</v>
      </c>
      <c r="C31" s="113">
        <f t="shared" si="0"/>
        <v>546.9000000000002</v>
      </c>
      <c r="D31" s="19">
        <f t="shared" si="4"/>
        <v>520.29999999999995</v>
      </c>
      <c r="E31" s="34">
        <f t="shared" si="8"/>
        <v>461.53000000000014</v>
      </c>
      <c r="F31" s="39">
        <f t="shared" si="8"/>
        <v>438.20000000000016</v>
      </c>
      <c r="H31" s="20">
        <v>44297</v>
      </c>
      <c r="I31" s="85">
        <v>23.69</v>
      </c>
      <c r="J31" s="160">
        <v>25.29</v>
      </c>
      <c r="K31" s="83">
        <v>21.51</v>
      </c>
      <c r="L31" s="84">
        <v>19.690000000000001</v>
      </c>
      <c r="N31" s="115" t="s">
        <v>21</v>
      </c>
      <c r="P31" s="214">
        <f t="shared" si="6"/>
        <v>30.29</v>
      </c>
    </row>
    <row r="32" spans="1:16" x14ac:dyDescent="0.3">
      <c r="A32" s="18">
        <v>41011</v>
      </c>
      <c r="B32" s="7">
        <f t="shared" si="7"/>
        <v>41032</v>
      </c>
      <c r="C32" s="113">
        <f t="shared" si="0"/>
        <v>549.37000000000012</v>
      </c>
      <c r="D32" s="19">
        <f t="shared" si="4"/>
        <v>522.77</v>
      </c>
      <c r="E32" s="34">
        <f t="shared" si="8"/>
        <v>462.64000000000016</v>
      </c>
      <c r="F32" s="39">
        <f t="shared" si="8"/>
        <v>439.86000000000018</v>
      </c>
      <c r="H32" s="20">
        <v>44298</v>
      </c>
      <c r="I32" s="85">
        <v>23.69</v>
      </c>
      <c r="J32" s="160">
        <v>25.29</v>
      </c>
      <c r="K32" s="83">
        <v>21.51</v>
      </c>
      <c r="L32" s="84">
        <v>19.690000000000001</v>
      </c>
      <c r="N32" s="115" t="s">
        <v>21</v>
      </c>
      <c r="P32" s="214">
        <f t="shared" si="6"/>
        <v>30.29</v>
      </c>
    </row>
    <row r="33" spans="1:16" x14ac:dyDescent="0.3">
      <c r="A33" s="18">
        <v>41012</v>
      </c>
      <c r="B33" s="7">
        <f t="shared" si="7"/>
        <v>41033</v>
      </c>
      <c r="C33" s="113">
        <f t="shared" si="0"/>
        <v>551.84000000000015</v>
      </c>
      <c r="D33" s="19">
        <f t="shared" si="4"/>
        <v>525.24</v>
      </c>
      <c r="E33" s="34">
        <f t="shared" si="8"/>
        <v>463.75000000000017</v>
      </c>
      <c r="F33" s="39">
        <f t="shared" si="8"/>
        <v>441.52000000000015</v>
      </c>
      <c r="H33" s="20">
        <v>44299</v>
      </c>
      <c r="I33" s="85">
        <v>23.69</v>
      </c>
      <c r="J33" s="160">
        <v>25.29</v>
      </c>
      <c r="K33" s="83">
        <v>21.51</v>
      </c>
      <c r="L33" s="84">
        <v>19.690000000000001</v>
      </c>
      <c r="N33" s="115" t="s">
        <v>21</v>
      </c>
      <c r="P33" s="214">
        <f t="shared" si="6"/>
        <v>30.29</v>
      </c>
    </row>
    <row r="34" spans="1:16" x14ac:dyDescent="0.3">
      <c r="A34" s="18">
        <v>41013</v>
      </c>
      <c r="B34" s="7">
        <f t="shared" si="7"/>
        <v>41034</v>
      </c>
      <c r="C34" s="113">
        <f t="shared" si="0"/>
        <v>554.31000000000017</v>
      </c>
      <c r="D34" s="19">
        <f t="shared" si="4"/>
        <v>527.71</v>
      </c>
      <c r="E34" s="34">
        <f t="shared" si="8"/>
        <v>464.86000000000018</v>
      </c>
      <c r="F34" s="39">
        <f t="shared" si="8"/>
        <v>443.18000000000012</v>
      </c>
      <c r="H34" s="20">
        <v>44300</v>
      </c>
      <c r="I34" s="85">
        <v>23.69</v>
      </c>
      <c r="J34" s="160">
        <v>25.29</v>
      </c>
      <c r="K34" s="83">
        <v>21.51</v>
      </c>
      <c r="L34" s="84">
        <v>19.690000000000001</v>
      </c>
      <c r="N34" s="115" t="s">
        <v>21</v>
      </c>
      <c r="P34" s="214">
        <f t="shared" si="6"/>
        <v>30.29</v>
      </c>
    </row>
    <row r="35" spans="1:16" x14ac:dyDescent="0.3">
      <c r="A35" s="18">
        <v>41014</v>
      </c>
      <c r="B35" s="7">
        <f t="shared" si="7"/>
        <v>41035</v>
      </c>
      <c r="C35" s="113">
        <f t="shared" si="0"/>
        <v>556.78000000000009</v>
      </c>
      <c r="D35" s="19">
        <f t="shared" si="4"/>
        <v>530.18000000000006</v>
      </c>
      <c r="E35" s="34">
        <f t="shared" si="8"/>
        <v>465.97000000000014</v>
      </c>
      <c r="F35" s="39">
        <f t="shared" si="8"/>
        <v>444.84000000000009</v>
      </c>
      <c r="H35" s="20">
        <v>44301</v>
      </c>
      <c r="I35" s="86">
        <v>24.72</v>
      </c>
      <c r="J35" s="165">
        <v>25.32</v>
      </c>
      <c r="K35" s="87">
        <v>21.97</v>
      </c>
      <c r="L35" s="88">
        <v>21.02</v>
      </c>
      <c r="N35" s="116" t="s">
        <v>22</v>
      </c>
      <c r="P35" s="215">
        <f t="shared" si="6"/>
        <v>30.32</v>
      </c>
    </row>
    <row r="36" spans="1:16" x14ac:dyDescent="0.3">
      <c r="A36" s="18">
        <v>41015</v>
      </c>
      <c r="B36" s="7">
        <f t="shared" si="7"/>
        <v>41036</v>
      </c>
      <c r="C36" s="113">
        <f t="shared" ref="C36:C67" si="9">SUM(J36:J56)</f>
        <v>559.22000000000014</v>
      </c>
      <c r="D36" s="19">
        <f t="shared" si="4"/>
        <v>531.62000000000012</v>
      </c>
      <c r="E36" s="34">
        <f t="shared" si="8"/>
        <v>466.62000000000018</v>
      </c>
      <c r="F36" s="39">
        <f t="shared" si="8"/>
        <v>445.17000000000013</v>
      </c>
      <c r="H36" s="20">
        <v>44302</v>
      </c>
      <c r="I36" s="86">
        <v>24.72</v>
      </c>
      <c r="J36" s="165">
        <v>25.32</v>
      </c>
      <c r="K36" s="87">
        <v>21.97</v>
      </c>
      <c r="L36" s="88">
        <v>21.02</v>
      </c>
      <c r="N36" s="116" t="s">
        <v>22</v>
      </c>
      <c r="P36" s="215">
        <f t="shared" si="6"/>
        <v>30.32</v>
      </c>
    </row>
    <row r="37" spans="1:16" x14ac:dyDescent="0.3">
      <c r="A37" s="171">
        <v>41016</v>
      </c>
      <c r="B37" s="7">
        <f t="shared" si="7"/>
        <v>41037</v>
      </c>
      <c r="C37" s="113">
        <f t="shared" si="9"/>
        <v>561.66000000000008</v>
      </c>
      <c r="D37" s="19">
        <f t="shared" si="4"/>
        <v>533.06000000000017</v>
      </c>
      <c r="E37" s="34">
        <f t="shared" si="8"/>
        <v>467.27000000000015</v>
      </c>
      <c r="F37" s="39">
        <f t="shared" si="8"/>
        <v>445.50000000000011</v>
      </c>
      <c r="H37" s="20">
        <v>44303</v>
      </c>
      <c r="I37" s="86">
        <v>24.72</v>
      </c>
      <c r="J37" s="165">
        <v>25.32</v>
      </c>
      <c r="K37" s="87">
        <v>21.97</v>
      </c>
      <c r="L37" s="88">
        <v>21.02</v>
      </c>
      <c r="N37" s="116" t="s">
        <v>22</v>
      </c>
      <c r="P37" s="215">
        <f t="shared" si="6"/>
        <v>30.32</v>
      </c>
    </row>
    <row r="38" spans="1:16" ht="15" x14ac:dyDescent="0.25">
      <c r="A38" s="171">
        <v>41017</v>
      </c>
      <c r="B38" s="7">
        <f t="shared" si="7"/>
        <v>41038</v>
      </c>
      <c r="C38" s="113">
        <f t="shared" si="9"/>
        <v>564.1</v>
      </c>
      <c r="D38" s="19">
        <f t="shared" si="4"/>
        <v>534.50000000000011</v>
      </c>
      <c r="E38" s="34">
        <f t="shared" si="8"/>
        <v>467.92000000000013</v>
      </c>
      <c r="F38" s="39">
        <f t="shared" si="8"/>
        <v>445.83000000000015</v>
      </c>
      <c r="H38" s="20">
        <v>44304</v>
      </c>
      <c r="I38" s="86">
        <v>24.72</v>
      </c>
      <c r="J38" s="165">
        <v>25.32</v>
      </c>
      <c r="K38" s="87">
        <v>21.97</v>
      </c>
      <c r="L38" s="88">
        <v>21.02</v>
      </c>
      <c r="N38" s="116" t="s">
        <v>22</v>
      </c>
      <c r="P38" s="215">
        <f t="shared" si="6"/>
        <v>30.32</v>
      </c>
    </row>
    <row r="39" spans="1:16" ht="15" x14ac:dyDescent="0.25">
      <c r="A39" s="18">
        <v>41018</v>
      </c>
      <c r="B39" s="7">
        <f t="shared" si="7"/>
        <v>41039</v>
      </c>
      <c r="C39" s="113">
        <f t="shared" si="9"/>
        <v>566.54</v>
      </c>
      <c r="D39" s="19">
        <f t="shared" si="4"/>
        <v>535.94000000000017</v>
      </c>
      <c r="E39" s="34">
        <f t="shared" ref="E39:F54" si="10">SUM(K39:K59)</f>
        <v>468.57000000000016</v>
      </c>
      <c r="F39" s="39">
        <f t="shared" si="10"/>
        <v>446.16000000000014</v>
      </c>
      <c r="H39" s="20">
        <v>44305</v>
      </c>
      <c r="I39" s="86">
        <v>24.72</v>
      </c>
      <c r="J39" s="165">
        <v>25.32</v>
      </c>
      <c r="K39" s="87">
        <v>21.97</v>
      </c>
      <c r="L39" s="88">
        <v>21.02</v>
      </c>
      <c r="N39" s="116" t="s">
        <v>22</v>
      </c>
      <c r="P39" s="215">
        <f t="shared" si="6"/>
        <v>30.32</v>
      </c>
    </row>
    <row r="40" spans="1:16" ht="15" x14ac:dyDescent="0.25">
      <c r="A40" s="18">
        <v>41019</v>
      </c>
      <c r="B40" s="7">
        <f t="shared" si="7"/>
        <v>41040</v>
      </c>
      <c r="C40" s="113">
        <f t="shared" si="9"/>
        <v>568.98</v>
      </c>
      <c r="D40" s="19">
        <f t="shared" si="4"/>
        <v>537.38000000000022</v>
      </c>
      <c r="E40" s="34">
        <f t="shared" si="10"/>
        <v>469.22000000000014</v>
      </c>
      <c r="F40" s="39">
        <f t="shared" si="10"/>
        <v>446.49000000000012</v>
      </c>
      <c r="H40" s="20">
        <v>44306</v>
      </c>
      <c r="I40" s="86">
        <v>24.72</v>
      </c>
      <c r="J40" s="165">
        <v>25.32</v>
      </c>
      <c r="K40" s="87">
        <v>21.97</v>
      </c>
      <c r="L40" s="88">
        <v>21.02</v>
      </c>
      <c r="N40" s="116" t="s">
        <v>22</v>
      </c>
      <c r="P40" s="215">
        <f t="shared" si="6"/>
        <v>30.32</v>
      </c>
    </row>
    <row r="41" spans="1:16" ht="15" x14ac:dyDescent="0.25">
      <c r="A41" s="18">
        <v>41020</v>
      </c>
      <c r="B41" s="7">
        <f t="shared" si="7"/>
        <v>41041</v>
      </c>
      <c r="C41" s="113">
        <f t="shared" si="9"/>
        <v>571.41999999999996</v>
      </c>
      <c r="D41" s="19">
        <f t="shared" si="4"/>
        <v>538.82000000000016</v>
      </c>
      <c r="E41" s="34">
        <f t="shared" si="10"/>
        <v>469.87000000000012</v>
      </c>
      <c r="F41" s="39">
        <f t="shared" si="10"/>
        <v>446.82000000000016</v>
      </c>
      <c r="G41" s="8"/>
      <c r="H41" s="20">
        <v>44307</v>
      </c>
      <c r="I41" s="86">
        <v>24.72</v>
      </c>
      <c r="J41" s="165">
        <v>25.32</v>
      </c>
      <c r="K41" s="87">
        <v>21.97</v>
      </c>
      <c r="L41" s="88">
        <v>21.02</v>
      </c>
      <c r="N41" s="116" t="s">
        <v>22</v>
      </c>
      <c r="P41" s="215">
        <f t="shared" si="6"/>
        <v>30.32</v>
      </c>
    </row>
    <row r="42" spans="1:16" ht="15" x14ac:dyDescent="0.25">
      <c r="A42" s="18">
        <v>41021</v>
      </c>
      <c r="B42" s="7">
        <f t="shared" si="7"/>
        <v>41042</v>
      </c>
      <c r="C42" s="113">
        <f t="shared" si="9"/>
        <v>573.8599999999999</v>
      </c>
      <c r="D42" s="19">
        <f t="shared" si="4"/>
        <v>540.26000000000022</v>
      </c>
      <c r="E42" s="34">
        <f t="shared" si="10"/>
        <v>470.5200000000001</v>
      </c>
      <c r="F42" s="39">
        <f t="shared" si="10"/>
        <v>447.15000000000015</v>
      </c>
      <c r="G42" s="8"/>
      <c r="H42" s="20">
        <v>44308</v>
      </c>
      <c r="I42" s="89">
        <v>25.25</v>
      </c>
      <c r="J42" s="161">
        <v>26.85</v>
      </c>
      <c r="K42" s="90">
        <v>22.17</v>
      </c>
      <c r="L42" s="91">
        <v>21.23</v>
      </c>
      <c r="M42" s="13"/>
      <c r="N42" s="117" t="s">
        <v>23</v>
      </c>
      <c r="P42" s="217">
        <f t="shared" si="6"/>
        <v>31.85</v>
      </c>
    </row>
    <row r="43" spans="1:16" ht="15" x14ac:dyDescent="0.25">
      <c r="A43" s="18">
        <v>41022</v>
      </c>
      <c r="B43" s="7">
        <f t="shared" si="7"/>
        <v>41043</v>
      </c>
      <c r="C43" s="113">
        <f t="shared" si="9"/>
        <v>574.9799999999999</v>
      </c>
      <c r="D43" s="19">
        <f t="shared" si="4"/>
        <v>541.38000000000022</v>
      </c>
      <c r="E43" s="34">
        <f t="shared" si="10"/>
        <v>471.12000000000006</v>
      </c>
      <c r="F43" s="39">
        <f t="shared" si="10"/>
        <v>447.27000000000015</v>
      </c>
      <c r="G43" s="8"/>
      <c r="H43" s="20">
        <v>44309</v>
      </c>
      <c r="I43" s="89">
        <v>25.25</v>
      </c>
      <c r="J43" s="161">
        <v>26.85</v>
      </c>
      <c r="K43" s="90">
        <v>22.17</v>
      </c>
      <c r="L43" s="91">
        <v>21.23</v>
      </c>
      <c r="M43" s="13"/>
      <c r="N43" s="117" t="s">
        <v>23</v>
      </c>
      <c r="P43" s="217">
        <f t="shared" si="6"/>
        <v>31.85</v>
      </c>
    </row>
    <row r="44" spans="1:16" ht="15" x14ac:dyDescent="0.25">
      <c r="A44" s="18">
        <v>41023</v>
      </c>
      <c r="B44" s="7">
        <f t="shared" si="7"/>
        <v>41044</v>
      </c>
      <c r="C44" s="113">
        <f t="shared" si="9"/>
        <v>576.1</v>
      </c>
      <c r="D44" s="19">
        <f t="shared" si="4"/>
        <v>542.50000000000023</v>
      </c>
      <c r="E44" s="34">
        <f t="shared" si="10"/>
        <v>471.72</v>
      </c>
      <c r="F44" s="39">
        <f t="shared" si="10"/>
        <v>447.39000000000016</v>
      </c>
      <c r="G44" s="8"/>
      <c r="H44" s="20">
        <v>44310</v>
      </c>
      <c r="I44" s="89">
        <v>25.25</v>
      </c>
      <c r="J44" s="161">
        <v>26.85</v>
      </c>
      <c r="K44" s="90">
        <v>22.17</v>
      </c>
      <c r="L44" s="91">
        <v>21.23</v>
      </c>
      <c r="M44" s="13"/>
      <c r="N44" s="117" t="s">
        <v>23</v>
      </c>
      <c r="P44" s="217">
        <f t="shared" si="6"/>
        <v>31.85</v>
      </c>
    </row>
    <row r="45" spans="1:16" ht="15" x14ac:dyDescent="0.25">
      <c r="A45" s="171">
        <v>41024</v>
      </c>
      <c r="B45" s="7">
        <f t="shared" si="7"/>
        <v>41045</v>
      </c>
      <c r="C45" s="113">
        <f t="shared" si="9"/>
        <v>577.21999999999991</v>
      </c>
      <c r="D45" s="19">
        <f t="shared" si="4"/>
        <v>543.62000000000012</v>
      </c>
      <c r="E45" s="34">
        <f t="shared" si="10"/>
        <v>472.32</v>
      </c>
      <c r="F45" s="39">
        <f t="shared" si="10"/>
        <v>447.51000000000016</v>
      </c>
      <c r="G45" s="8"/>
      <c r="H45" s="20">
        <v>44311</v>
      </c>
      <c r="I45" s="89">
        <v>25.25</v>
      </c>
      <c r="J45" s="161">
        <v>26.85</v>
      </c>
      <c r="K45" s="90">
        <v>22.17</v>
      </c>
      <c r="L45" s="91">
        <v>21.23</v>
      </c>
      <c r="M45" s="10"/>
      <c r="N45" s="117" t="s">
        <v>23</v>
      </c>
      <c r="P45" s="217">
        <f t="shared" si="6"/>
        <v>31.85</v>
      </c>
    </row>
    <row r="46" spans="1:16" ht="15" x14ac:dyDescent="0.25">
      <c r="A46" s="171">
        <v>41025</v>
      </c>
      <c r="B46" s="7">
        <f t="shared" si="7"/>
        <v>41046</v>
      </c>
      <c r="C46" s="113">
        <f t="shared" si="9"/>
        <v>578.34</v>
      </c>
      <c r="D46" s="19">
        <f t="shared" si="4"/>
        <v>544.74000000000012</v>
      </c>
      <c r="E46" s="34">
        <f t="shared" si="10"/>
        <v>472.91999999999996</v>
      </c>
      <c r="F46" s="39">
        <f t="shared" si="10"/>
        <v>447.63000000000017</v>
      </c>
      <c r="G46" s="8"/>
      <c r="H46" s="20">
        <v>44312</v>
      </c>
      <c r="I46" s="89">
        <v>25.25</v>
      </c>
      <c r="J46" s="161">
        <v>26.85</v>
      </c>
      <c r="K46" s="90">
        <v>22.17</v>
      </c>
      <c r="L46" s="91">
        <v>21.23</v>
      </c>
      <c r="N46" s="117" t="s">
        <v>23</v>
      </c>
      <c r="P46" s="217">
        <f t="shared" si="6"/>
        <v>31.85</v>
      </c>
    </row>
    <row r="47" spans="1:16" ht="15" x14ac:dyDescent="0.25">
      <c r="A47" s="18">
        <v>41026</v>
      </c>
      <c r="B47" s="7">
        <f t="shared" si="7"/>
        <v>41047</v>
      </c>
      <c r="C47" s="113">
        <f t="shared" si="9"/>
        <v>579.46</v>
      </c>
      <c r="D47" s="19">
        <f t="shared" si="4"/>
        <v>545.86000000000013</v>
      </c>
      <c r="E47" s="34">
        <f t="shared" si="10"/>
        <v>473.51999999999992</v>
      </c>
      <c r="F47" s="39">
        <f t="shared" si="10"/>
        <v>447.75000000000017</v>
      </c>
      <c r="G47" s="8"/>
      <c r="H47" s="20">
        <v>44313</v>
      </c>
      <c r="I47" s="89">
        <v>25.25</v>
      </c>
      <c r="J47" s="161">
        <v>26.85</v>
      </c>
      <c r="K47" s="90">
        <v>22.17</v>
      </c>
      <c r="L47" s="91">
        <v>21.23</v>
      </c>
      <c r="N47" s="117" t="s">
        <v>23</v>
      </c>
      <c r="P47" s="217">
        <f t="shared" si="6"/>
        <v>31.85</v>
      </c>
    </row>
    <row r="48" spans="1:16" ht="15" x14ac:dyDescent="0.25">
      <c r="A48" s="18">
        <v>41027</v>
      </c>
      <c r="B48" s="7">
        <f t="shared" si="7"/>
        <v>41048</v>
      </c>
      <c r="C48" s="113">
        <f t="shared" si="9"/>
        <v>580.58000000000004</v>
      </c>
      <c r="D48" s="19">
        <f t="shared" si="4"/>
        <v>546.98000000000013</v>
      </c>
      <c r="E48" s="34">
        <f t="shared" si="10"/>
        <v>474.11999999999995</v>
      </c>
      <c r="F48" s="39">
        <f t="shared" si="10"/>
        <v>447.87000000000018</v>
      </c>
      <c r="G48" s="8"/>
      <c r="H48" s="20">
        <v>44314</v>
      </c>
      <c r="I48" s="89">
        <v>25.25</v>
      </c>
      <c r="J48" s="161">
        <v>26.85</v>
      </c>
      <c r="K48" s="90">
        <v>22.17</v>
      </c>
      <c r="L48" s="91">
        <v>21.23</v>
      </c>
      <c r="N48" s="117" t="s">
        <v>23</v>
      </c>
      <c r="P48" s="217">
        <f t="shared" si="6"/>
        <v>31.85</v>
      </c>
    </row>
    <row r="49" spans="1:16" ht="15" x14ac:dyDescent="0.25">
      <c r="A49" s="18">
        <v>41028</v>
      </c>
      <c r="B49" s="7">
        <f t="shared" si="7"/>
        <v>41049</v>
      </c>
      <c r="C49" s="113">
        <f t="shared" si="9"/>
        <v>581.70000000000016</v>
      </c>
      <c r="D49" s="19">
        <f t="shared" si="4"/>
        <v>548.10000000000014</v>
      </c>
      <c r="E49" s="34">
        <f t="shared" si="10"/>
        <v>474.71999999999991</v>
      </c>
      <c r="F49" s="39">
        <f t="shared" si="10"/>
        <v>447.99000000000012</v>
      </c>
      <c r="G49" s="8"/>
      <c r="H49" s="20">
        <v>44315</v>
      </c>
      <c r="I49" s="89">
        <v>25.25</v>
      </c>
      <c r="J49" s="161">
        <v>26.85</v>
      </c>
      <c r="K49" s="90">
        <v>22.17</v>
      </c>
      <c r="L49" s="91">
        <v>21.23</v>
      </c>
      <c r="N49" s="117" t="s">
        <v>23</v>
      </c>
      <c r="P49" s="217">
        <f t="shared" si="6"/>
        <v>31.85</v>
      </c>
    </row>
    <row r="50" spans="1:16" ht="15" x14ac:dyDescent="0.25">
      <c r="A50" s="18">
        <v>41029</v>
      </c>
      <c r="B50" s="7">
        <f t="shared" si="7"/>
        <v>41050</v>
      </c>
      <c r="C50" s="113">
        <f t="shared" si="9"/>
        <v>582.82000000000016</v>
      </c>
      <c r="D50" s="19">
        <f t="shared" si="4"/>
        <v>549.22</v>
      </c>
      <c r="E50" s="34">
        <f t="shared" si="10"/>
        <v>475.31999999999988</v>
      </c>
      <c r="F50" s="39">
        <f t="shared" si="10"/>
        <v>448.11000000000013</v>
      </c>
      <c r="G50" s="8"/>
      <c r="H50" s="20">
        <v>44316</v>
      </c>
      <c r="I50" s="89">
        <v>25.25</v>
      </c>
      <c r="J50" s="161">
        <v>26.85</v>
      </c>
      <c r="K50" s="90">
        <v>22.17</v>
      </c>
      <c r="L50" s="91">
        <v>21.23</v>
      </c>
      <c r="N50" s="117" t="s">
        <v>23</v>
      </c>
      <c r="P50" s="217">
        <f t="shared" si="6"/>
        <v>31.85</v>
      </c>
    </row>
    <row r="51" spans="1:16" ht="15" x14ac:dyDescent="0.25">
      <c r="A51" s="79">
        <v>41030</v>
      </c>
      <c r="B51" s="7">
        <f t="shared" si="7"/>
        <v>41051</v>
      </c>
      <c r="C51" s="113">
        <f t="shared" si="9"/>
        <v>583.94000000000017</v>
      </c>
      <c r="D51" s="19">
        <f t="shared" si="4"/>
        <v>550.34</v>
      </c>
      <c r="E51" s="34">
        <f t="shared" si="10"/>
        <v>475.91999999999985</v>
      </c>
      <c r="F51" s="39">
        <f t="shared" si="10"/>
        <v>448.23000000000019</v>
      </c>
      <c r="G51" s="8"/>
      <c r="H51" s="20">
        <v>44317</v>
      </c>
      <c r="I51" s="89">
        <v>25.25</v>
      </c>
      <c r="J51" s="161">
        <v>26.85</v>
      </c>
      <c r="K51" s="90">
        <v>22.17</v>
      </c>
      <c r="L51" s="91">
        <v>21.23</v>
      </c>
      <c r="N51" s="117" t="s">
        <v>23</v>
      </c>
      <c r="P51" s="217">
        <f t="shared" si="6"/>
        <v>31.85</v>
      </c>
    </row>
    <row r="52" spans="1:16" ht="15" x14ac:dyDescent="0.25">
      <c r="A52" s="15">
        <v>41031</v>
      </c>
      <c r="B52" s="7">
        <f t="shared" si="7"/>
        <v>41052</v>
      </c>
      <c r="C52" s="113">
        <f t="shared" si="9"/>
        <v>585.06000000000017</v>
      </c>
      <c r="D52" s="19">
        <f t="shared" si="4"/>
        <v>551.46</v>
      </c>
      <c r="E52" s="34">
        <f t="shared" si="10"/>
        <v>476.51999999999987</v>
      </c>
      <c r="F52" s="39">
        <f t="shared" si="10"/>
        <v>448.35000000000019</v>
      </c>
      <c r="G52" s="8"/>
      <c r="H52" s="20">
        <v>44318</v>
      </c>
      <c r="I52" s="167">
        <v>26.16</v>
      </c>
      <c r="J52" s="166">
        <v>27.76</v>
      </c>
      <c r="K52" s="92">
        <v>22.62</v>
      </c>
      <c r="L52" s="93">
        <v>21.35</v>
      </c>
      <c r="N52" s="119" t="s">
        <v>24</v>
      </c>
      <c r="P52" s="221">
        <f t="shared" si="6"/>
        <v>32.760000000000005</v>
      </c>
    </row>
    <row r="53" spans="1:16" ht="15" x14ac:dyDescent="0.25">
      <c r="A53" s="173">
        <v>41032</v>
      </c>
      <c r="B53" s="7">
        <f t="shared" si="7"/>
        <v>41053</v>
      </c>
      <c r="C53" s="113">
        <f t="shared" si="9"/>
        <v>585.69000000000017</v>
      </c>
      <c r="D53" s="19">
        <f t="shared" si="4"/>
        <v>552.09</v>
      </c>
      <c r="E53" s="34">
        <f t="shared" si="10"/>
        <v>476.75999999999988</v>
      </c>
      <c r="F53" s="39">
        <f t="shared" si="10"/>
        <v>448.65000000000015</v>
      </c>
      <c r="G53" s="8"/>
      <c r="H53" s="20">
        <v>44319</v>
      </c>
      <c r="I53" s="167">
        <v>26.16</v>
      </c>
      <c r="J53" s="166">
        <v>27.76</v>
      </c>
      <c r="K53" s="92">
        <v>22.62</v>
      </c>
      <c r="L53" s="93">
        <v>21.35</v>
      </c>
      <c r="N53" s="119" t="s">
        <v>24</v>
      </c>
      <c r="P53" s="221">
        <f t="shared" si="6"/>
        <v>32.760000000000005</v>
      </c>
    </row>
    <row r="54" spans="1:16" ht="15" x14ac:dyDescent="0.25">
      <c r="A54" s="18">
        <v>41033</v>
      </c>
      <c r="B54" s="7">
        <f t="shared" si="7"/>
        <v>41054</v>
      </c>
      <c r="C54" s="113">
        <f t="shared" si="9"/>
        <v>586.32000000000016</v>
      </c>
      <c r="D54" s="19">
        <f t="shared" si="4"/>
        <v>552.72</v>
      </c>
      <c r="E54" s="34">
        <f t="shared" si="10"/>
        <v>476.99999999999994</v>
      </c>
      <c r="F54" s="39">
        <f t="shared" si="10"/>
        <v>448.9500000000001</v>
      </c>
      <c r="G54" s="8"/>
      <c r="H54" s="20">
        <v>44320</v>
      </c>
      <c r="I54" s="167">
        <v>26.16</v>
      </c>
      <c r="J54" s="166">
        <v>27.76</v>
      </c>
      <c r="K54" s="92">
        <v>22.62</v>
      </c>
      <c r="L54" s="93">
        <v>21.35</v>
      </c>
      <c r="N54" s="119" t="s">
        <v>24</v>
      </c>
      <c r="P54" s="221">
        <f t="shared" si="6"/>
        <v>32.760000000000005</v>
      </c>
    </row>
    <row r="55" spans="1:16" ht="15" x14ac:dyDescent="0.25">
      <c r="A55" s="18">
        <v>41034</v>
      </c>
      <c r="B55" s="7">
        <f t="shared" si="7"/>
        <v>41055</v>
      </c>
      <c r="C55" s="113">
        <f t="shared" si="9"/>
        <v>586.95000000000016</v>
      </c>
      <c r="D55" s="19">
        <f t="shared" si="4"/>
        <v>553.35</v>
      </c>
      <c r="E55" s="34">
        <f t="shared" ref="E55:F70" si="11">SUM(K55:K75)</f>
        <v>477.23999999999995</v>
      </c>
      <c r="F55" s="39">
        <f t="shared" si="11"/>
        <v>449.25000000000006</v>
      </c>
      <c r="G55" s="8"/>
      <c r="H55" s="20">
        <v>44321</v>
      </c>
      <c r="I55" s="167">
        <v>26.16</v>
      </c>
      <c r="J55" s="166">
        <v>27.76</v>
      </c>
      <c r="K55" s="92">
        <v>22.62</v>
      </c>
      <c r="L55" s="93">
        <v>21.35</v>
      </c>
      <c r="N55" s="119" t="s">
        <v>24</v>
      </c>
      <c r="P55" s="221">
        <f t="shared" si="6"/>
        <v>32.760000000000005</v>
      </c>
    </row>
    <row r="56" spans="1:16" ht="15" x14ac:dyDescent="0.25">
      <c r="A56" s="18">
        <v>41035</v>
      </c>
      <c r="B56" s="7">
        <f t="shared" si="7"/>
        <v>41056</v>
      </c>
      <c r="C56" s="113">
        <f t="shared" si="9"/>
        <v>587.58000000000015</v>
      </c>
      <c r="D56" s="19">
        <f t="shared" si="4"/>
        <v>553.98</v>
      </c>
      <c r="E56" s="34">
        <f t="shared" si="11"/>
        <v>477.48</v>
      </c>
      <c r="F56" s="39">
        <f t="shared" si="11"/>
        <v>449.55</v>
      </c>
      <c r="G56" s="8"/>
      <c r="H56" s="20">
        <v>44322</v>
      </c>
      <c r="I56" s="167">
        <v>26.16</v>
      </c>
      <c r="J56" s="166">
        <v>27.76</v>
      </c>
      <c r="K56" s="92">
        <v>22.62</v>
      </c>
      <c r="L56" s="93">
        <v>21.35</v>
      </c>
      <c r="N56" s="119" t="s">
        <v>24</v>
      </c>
      <c r="P56" s="221">
        <f t="shared" si="6"/>
        <v>32.760000000000005</v>
      </c>
    </row>
    <row r="57" spans="1:16" ht="15" x14ac:dyDescent="0.25">
      <c r="A57" s="18">
        <v>41036</v>
      </c>
      <c r="B57" s="7">
        <f t="shared" si="7"/>
        <v>41057</v>
      </c>
      <c r="C57" s="113">
        <f t="shared" si="9"/>
        <v>588.21</v>
      </c>
      <c r="D57" s="19">
        <f t="shared" si="4"/>
        <v>554.61</v>
      </c>
      <c r="E57" s="34">
        <f t="shared" si="11"/>
        <v>477.72</v>
      </c>
      <c r="F57" s="39">
        <f t="shared" si="11"/>
        <v>449.84999999999997</v>
      </c>
      <c r="G57" s="8"/>
      <c r="H57" s="20">
        <v>44323</v>
      </c>
      <c r="I57" s="167">
        <v>26.16</v>
      </c>
      <c r="J57" s="166">
        <v>27.76</v>
      </c>
      <c r="K57" s="92">
        <v>22.62</v>
      </c>
      <c r="L57" s="93">
        <v>21.35</v>
      </c>
      <c r="N57" s="119" t="s">
        <v>24</v>
      </c>
      <c r="P57" s="221">
        <f t="shared" si="6"/>
        <v>32.760000000000005</v>
      </c>
    </row>
    <row r="58" spans="1:16" ht="15" x14ac:dyDescent="0.25">
      <c r="A58" s="79">
        <v>41037</v>
      </c>
      <c r="B58" s="7">
        <f t="shared" si="7"/>
        <v>41058</v>
      </c>
      <c r="C58" s="113">
        <f t="shared" si="9"/>
        <v>588.84</v>
      </c>
      <c r="D58" s="19">
        <f t="shared" si="4"/>
        <v>555.24000000000012</v>
      </c>
      <c r="E58" s="34">
        <f t="shared" si="11"/>
        <v>477.96000000000009</v>
      </c>
      <c r="F58" s="39">
        <f>SUM(L58:L78)</f>
        <v>450.14999999999992</v>
      </c>
      <c r="G58" s="8"/>
      <c r="H58" s="20">
        <v>44324</v>
      </c>
      <c r="I58" s="167">
        <v>26.16</v>
      </c>
      <c r="J58" s="166">
        <v>27.76</v>
      </c>
      <c r="K58" s="92">
        <v>22.62</v>
      </c>
      <c r="L58" s="93">
        <v>21.35</v>
      </c>
      <c r="N58" s="119" t="s">
        <v>24</v>
      </c>
      <c r="P58" s="221">
        <f t="shared" si="6"/>
        <v>32.760000000000005</v>
      </c>
    </row>
    <row r="59" spans="1:16" ht="15" x14ac:dyDescent="0.25">
      <c r="A59" s="15">
        <v>41038</v>
      </c>
      <c r="B59" s="7">
        <f t="shared" si="7"/>
        <v>41059</v>
      </c>
      <c r="C59" s="113">
        <f t="shared" si="9"/>
        <v>589.47</v>
      </c>
      <c r="D59" s="19">
        <f t="shared" si="4"/>
        <v>555.87000000000012</v>
      </c>
      <c r="E59" s="34">
        <f t="shared" si="11"/>
        <v>478.2000000000001</v>
      </c>
      <c r="F59" s="39">
        <f t="shared" si="11"/>
        <v>450.44999999999987</v>
      </c>
      <c r="G59" s="8"/>
      <c r="H59" s="20">
        <v>44325</v>
      </c>
      <c r="I59" s="167">
        <v>26.16</v>
      </c>
      <c r="J59" s="166">
        <v>27.76</v>
      </c>
      <c r="K59" s="92">
        <v>22.62</v>
      </c>
      <c r="L59" s="93">
        <v>21.35</v>
      </c>
      <c r="N59" s="119" t="s">
        <v>24</v>
      </c>
      <c r="P59" s="221">
        <f t="shared" si="6"/>
        <v>32.760000000000005</v>
      </c>
    </row>
    <row r="60" spans="1:16" ht="15" x14ac:dyDescent="0.25">
      <c r="A60" s="18">
        <v>41039</v>
      </c>
      <c r="B60" s="7">
        <f t="shared" si="7"/>
        <v>41060</v>
      </c>
      <c r="C60" s="113">
        <f t="shared" si="9"/>
        <v>590.09999999999991</v>
      </c>
      <c r="D60" s="19">
        <f t="shared" si="4"/>
        <v>556.50000000000011</v>
      </c>
      <c r="E60" s="34">
        <f t="shared" si="11"/>
        <v>478.44000000000011</v>
      </c>
      <c r="F60" s="39">
        <f t="shared" si="11"/>
        <v>450.74999999999983</v>
      </c>
      <c r="G60" s="8"/>
      <c r="H60" s="20">
        <v>44326</v>
      </c>
      <c r="I60" s="167">
        <v>26.16</v>
      </c>
      <c r="J60" s="166">
        <v>27.76</v>
      </c>
      <c r="K60" s="92">
        <v>22.62</v>
      </c>
      <c r="L60" s="93">
        <v>21.35</v>
      </c>
      <c r="N60" s="119" t="s">
        <v>24</v>
      </c>
      <c r="P60" s="221">
        <f t="shared" si="6"/>
        <v>32.760000000000005</v>
      </c>
    </row>
    <row r="61" spans="1:16" ht="15" x14ac:dyDescent="0.25">
      <c r="A61" s="18">
        <v>41040</v>
      </c>
      <c r="B61" s="7">
        <f t="shared" si="7"/>
        <v>41061</v>
      </c>
      <c r="C61" s="113">
        <f t="shared" si="9"/>
        <v>590.7299999999999</v>
      </c>
      <c r="D61" s="19">
        <f t="shared" si="4"/>
        <v>557.13000000000011</v>
      </c>
      <c r="E61" s="34">
        <f t="shared" si="11"/>
        <v>478.68000000000018</v>
      </c>
      <c r="F61" s="39">
        <f t="shared" si="11"/>
        <v>451.04999999999978</v>
      </c>
      <c r="G61" s="8"/>
      <c r="H61" s="20">
        <v>44327</v>
      </c>
      <c r="I61" s="167">
        <v>26.16</v>
      </c>
      <c r="J61" s="166">
        <v>27.76</v>
      </c>
      <c r="K61" s="92">
        <v>22.62</v>
      </c>
      <c r="L61" s="93">
        <v>21.35</v>
      </c>
      <c r="N61" s="119" t="s">
        <v>24</v>
      </c>
      <c r="P61" s="221">
        <f t="shared" si="6"/>
        <v>32.760000000000005</v>
      </c>
    </row>
    <row r="62" spans="1:16" ht="15" x14ac:dyDescent="0.25">
      <c r="A62" s="18">
        <v>41041</v>
      </c>
      <c r="B62" s="7">
        <f t="shared" si="7"/>
        <v>41062</v>
      </c>
      <c r="C62" s="113">
        <f t="shared" si="9"/>
        <v>591.3599999999999</v>
      </c>
      <c r="D62" s="19">
        <f t="shared" si="4"/>
        <v>557.7600000000001</v>
      </c>
      <c r="E62" s="34">
        <f t="shared" si="11"/>
        <v>478.92000000000019</v>
      </c>
      <c r="F62" s="39">
        <f t="shared" si="11"/>
        <v>451.34999999999974</v>
      </c>
      <c r="G62" s="8"/>
      <c r="H62" s="20">
        <v>44328</v>
      </c>
      <c r="I62" s="167">
        <v>26.16</v>
      </c>
      <c r="J62" s="166">
        <v>27.76</v>
      </c>
      <c r="K62" s="92">
        <v>22.62</v>
      </c>
      <c r="L62" s="93">
        <v>21.35</v>
      </c>
      <c r="N62" s="119" t="s">
        <v>24</v>
      </c>
      <c r="P62" s="221">
        <f t="shared" si="6"/>
        <v>32.760000000000005</v>
      </c>
    </row>
    <row r="63" spans="1:16" ht="15" x14ac:dyDescent="0.25">
      <c r="A63" s="18">
        <v>41042</v>
      </c>
      <c r="B63" s="7">
        <f t="shared" si="7"/>
        <v>41063</v>
      </c>
      <c r="C63" s="113">
        <f t="shared" si="9"/>
        <v>591.9899999999999</v>
      </c>
      <c r="D63" s="19">
        <f t="shared" si="4"/>
        <v>558.3900000000001</v>
      </c>
      <c r="E63" s="34">
        <f t="shared" si="11"/>
        <v>479.1600000000002</v>
      </c>
      <c r="F63" s="39">
        <f t="shared" si="11"/>
        <v>451.64999999999975</v>
      </c>
      <c r="G63" s="8"/>
      <c r="H63" s="20">
        <v>44329</v>
      </c>
      <c r="I63" s="168">
        <v>26.37</v>
      </c>
      <c r="J63" s="163">
        <v>27.97</v>
      </c>
      <c r="K63" s="94">
        <v>22.77</v>
      </c>
      <c r="L63" s="93">
        <v>21.35</v>
      </c>
      <c r="N63" s="115" t="s">
        <v>25</v>
      </c>
      <c r="P63" s="218">
        <f t="shared" si="6"/>
        <v>32.97</v>
      </c>
    </row>
    <row r="64" spans="1:16" ht="15" x14ac:dyDescent="0.25">
      <c r="A64" s="18">
        <v>41043</v>
      </c>
      <c r="B64" s="7">
        <f t="shared" si="7"/>
        <v>41064</v>
      </c>
      <c r="C64" s="113">
        <f t="shared" si="9"/>
        <v>593.03999999999985</v>
      </c>
      <c r="D64" s="19">
        <f t="shared" si="4"/>
        <v>559.44000000000017</v>
      </c>
      <c r="E64" s="34">
        <f t="shared" si="11"/>
        <v>479.37000000000018</v>
      </c>
      <c r="F64" s="39">
        <f t="shared" si="11"/>
        <v>451.94999999999976</v>
      </c>
      <c r="G64" s="8"/>
      <c r="H64" s="20">
        <v>44330</v>
      </c>
      <c r="I64" s="168">
        <v>26.37</v>
      </c>
      <c r="J64" s="163">
        <v>27.97</v>
      </c>
      <c r="K64" s="94">
        <v>22.77</v>
      </c>
      <c r="L64" s="93">
        <v>21.35</v>
      </c>
      <c r="N64" s="115" t="s">
        <v>25</v>
      </c>
      <c r="P64" s="218">
        <f t="shared" si="6"/>
        <v>32.97</v>
      </c>
    </row>
    <row r="65" spans="1:16" ht="15" x14ac:dyDescent="0.25">
      <c r="A65" s="171">
        <v>41044</v>
      </c>
      <c r="B65" s="7">
        <f t="shared" si="7"/>
        <v>41065</v>
      </c>
      <c r="C65" s="113">
        <f t="shared" si="9"/>
        <v>594.0899999999998</v>
      </c>
      <c r="D65" s="19">
        <f t="shared" si="4"/>
        <v>560.49000000000012</v>
      </c>
      <c r="E65" s="34">
        <f t="shared" si="11"/>
        <v>479.58000000000021</v>
      </c>
      <c r="F65" s="39">
        <f t="shared" si="11"/>
        <v>452.24999999999977</v>
      </c>
      <c r="G65" s="8"/>
      <c r="H65" s="20">
        <v>44331</v>
      </c>
      <c r="I65" s="168">
        <v>26.37</v>
      </c>
      <c r="J65" s="163">
        <v>27.97</v>
      </c>
      <c r="K65" s="94">
        <v>22.77</v>
      </c>
      <c r="L65" s="93">
        <v>21.35</v>
      </c>
      <c r="N65" s="115" t="s">
        <v>25</v>
      </c>
      <c r="P65" s="218">
        <f t="shared" si="6"/>
        <v>32.97</v>
      </c>
    </row>
    <row r="66" spans="1:16" ht="15" x14ac:dyDescent="0.25">
      <c r="A66" s="171">
        <v>41045</v>
      </c>
      <c r="B66" s="7">
        <f t="shared" si="7"/>
        <v>41066</v>
      </c>
      <c r="C66" s="113">
        <f t="shared" si="9"/>
        <v>595.13999999999987</v>
      </c>
      <c r="D66" s="19">
        <f t="shared" si="4"/>
        <v>561.54000000000008</v>
      </c>
      <c r="E66" s="34">
        <f t="shared" si="11"/>
        <v>479.79000000000019</v>
      </c>
      <c r="F66" s="39">
        <f t="shared" si="11"/>
        <v>452.54999999999978</v>
      </c>
      <c r="G66" s="8"/>
      <c r="H66" s="20">
        <v>44332</v>
      </c>
      <c r="I66" s="168">
        <v>26.37</v>
      </c>
      <c r="J66" s="163">
        <v>27.97</v>
      </c>
      <c r="K66" s="94">
        <v>22.77</v>
      </c>
      <c r="L66" s="93">
        <v>21.35</v>
      </c>
      <c r="N66" s="115" t="s">
        <v>25</v>
      </c>
      <c r="P66" s="218">
        <f t="shared" si="6"/>
        <v>32.97</v>
      </c>
    </row>
    <row r="67" spans="1:16" ht="15" x14ac:dyDescent="0.25">
      <c r="A67" s="18">
        <v>41046</v>
      </c>
      <c r="B67" s="7">
        <f t="shared" si="7"/>
        <v>41067</v>
      </c>
      <c r="C67" s="113">
        <f t="shared" si="9"/>
        <v>596.18999999999983</v>
      </c>
      <c r="D67" s="19">
        <f t="shared" si="4"/>
        <v>562.59000000000015</v>
      </c>
      <c r="E67" s="34">
        <f t="shared" si="11"/>
        <v>480.00000000000023</v>
      </c>
      <c r="F67" s="39">
        <f t="shared" si="11"/>
        <v>452.8499999999998</v>
      </c>
      <c r="G67" s="8"/>
      <c r="H67" s="20">
        <v>44333</v>
      </c>
      <c r="I67" s="168">
        <v>26.37</v>
      </c>
      <c r="J67" s="163">
        <v>27.97</v>
      </c>
      <c r="K67" s="94">
        <v>22.77</v>
      </c>
      <c r="L67" s="93">
        <v>21.35</v>
      </c>
      <c r="N67" s="115" t="s">
        <v>25</v>
      </c>
      <c r="P67" s="218">
        <f t="shared" si="6"/>
        <v>32.97</v>
      </c>
    </row>
    <row r="68" spans="1:16" ht="15" x14ac:dyDescent="0.25">
      <c r="A68" s="18">
        <v>41047</v>
      </c>
      <c r="B68" s="7">
        <f t="shared" si="7"/>
        <v>41068</v>
      </c>
      <c r="C68" s="113">
        <f t="shared" ref="C68:C99" si="12">SUM(J68:J88)</f>
        <v>597.23999999999978</v>
      </c>
      <c r="D68" s="19">
        <f t="shared" si="4"/>
        <v>563.6400000000001</v>
      </c>
      <c r="E68" s="34">
        <f t="shared" si="11"/>
        <v>480.21000000000021</v>
      </c>
      <c r="F68" s="39">
        <f t="shared" si="11"/>
        <v>453.14999999999981</v>
      </c>
      <c r="G68" s="8"/>
      <c r="H68" s="20">
        <v>44334</v>
      </c>
      <c r="I68" s="168">
        <v>26.37</v>
      </c>
      <c r="J68" s="163">
        <v>27.97</v>
      </c>
      <c r="K68" s="94">
        <v>22.77</v>
      </c>
      <c r="L68" s="93">
        <v>21.35</v>
      </c>
      <c r="N68" s="115" t="s">
        <v>25</v>
      </c>
      <c r="P68" s="218">
        <f t="shared" si="6"/>
        <v>32.97</v>
      </c>
    </row>
    <row r="69" spans="1:16" ht="15" x14ac:dyDescent="0.25">
      <c r="A69" s="18">
        <v>41048</v>
      </c>
      <c r="B69" s="7">
        <f t="shared" si="7"/>
        <v>41069</v>
      </c>
      <c r="C69" s="113">
        <f t="shared" si="12"/>
        <v>598.28999999999974</v>
      </c>
      <c r="D69" s="19">
        <f t="shared" si="4"/>
        <v>564.69000000000005</v>
      </c>
      <c r="E69" s="34">
        <f t="shared" si="11"/>
        <v>480.42000000000024</v>
      </c>
      <c r="F69" s="39">
        <f t="shared" si="11"/>
        <v>453.44999999999982</v>
      </c>
      <c r="G69" s="8"/>
      <c r="H69" s="20">
        <v>44335</v>
      </c>
      <c r="I69" s="168">
        <v>26.37</v>
      </c>
      <c r="J69" s="163">
        <v>27.97</v>
      </c>
      <c r="K69" s="94">
        <v>22.77</v>
      </c>
      <c r="L69" s="93">
        <v>21.35</v>
      </c>
      <c r="N69" s="115" t="s">
        <v>25</v>
      </c>
      <c r="P69" s="218">
        <f t="shared" si="6"/>
        <v>32.97</v>
      </c>
    </row>
    <row r="70" spans="1:16" ht="15" x14ac:dyDescent="0.25">
      <c r="A70" s="18">
        <v>41049</v>
      </c>
      <c r="B70" s="7">
        <f t="shared" si="7"/>
        <v>41070</v>
      </c>
      <c r="C70" s="113">
        <f t="shared" si="12"/>
        <v>599.3399999999998</v>
      </c>
      <c r="D70" s="19">
        <f t="shared" si="4"/>
        <v>565.74000000000012</v>
      </c>
      <c r="E70" s="34">
        <f t="shared" si="11"/>
        <v>480.63000000000022</v>
      </c>
      <c r="F70" s="39">
        <f t="shared" si="11"/>
        <v>453.74999999999983</v>
      </c>
      <c r="G70" s="8"/>
      <c r="H70" s="20">
        <v>44336</v>
      </c>
      <c r="I70" s="168">
        <v>26.37</v>
      </c>
      <c r="J70" s="163">
        <v>27.97</v>
      </c>
      <c r="K70" s="94">
        <v>22.77</v>
      </c>
      <c r="L70" s="93">
        <v>21.35</v>
      </c>
      <c r="N70" s="115" t="s">
        <v>25</v>
      </c>
      <c r="P70" s="218">
        <f t="shared" si="6"/>
        <v>32.97</v>
      </c>
    </row>
    <row r="71" spans="1:16" ht="15" x14ac:dyDescent="0.25">
      <c r="A71" s="18">
        <v>41050</v>
      </c>
      <c r="B71" s="7">
        <f t="shared" si="7"/>
        <v>41071</v>
      </c>
      <c r="C71" s="113">
        <f t="shared" si="12"/>
        <v>600.38999999999976</v>
      </c>
      <c r="D71" s="19">
        <f t="shared" ref="D71:D98" si="13">SUM(I71:I91)</f>
        <v>566.79000000000008</v>
      </c>
      <c r="E71" s="34">
        <f t="shared" ref="E71:F86" si="14">SUM(K71:K91)</f>
        <v>480.84000000000026</v>
      </c>
      <c r="F71" s="39">
        <f t="shared" si="14"/>
        <v>454.04999999999984</v>
      </c>
      <c r="G71" s="8"/>
      <c r="H71" s="20">
        <v>44337</v>
      </c>
      <c r="I71" s="168">
        <v>26.37</v>
      </c>
      <c r="J71" s="163">
        <v>27.97</v>
      </c>
      <c r="K71" s="94">
        <v>22.77</v>
      </c>
      <c r="L71" s="93">
        <v>21.35</v>
      </c>
      <c r="N71" s="115" t="s">
        <v>25</v>
      </c>
      <c r="P71" s="218">
        <f t="shared" ref="P71:P72" si="15">+J71+5</f>
        <v>32.97</v>
      </c>
    </row>
    <row r="72" spans="1:16" ht="15" x14ac:dyDescent="0.25">
      <c r="A72" s="171">
        <v>41051</v>
      </c>
      <c r="B72" s="7">
        <f t="shared" si="7"/>
        <v>41072</v>
      </c>
      <c r="C72" s="113">
        <f t="shared" si="12"/>
        <v>601.65999999999985</v>
      </c>
      <c r="D72" s="19">
        <f t="shared" si="13"/>
        <v>568.06000000000006</v>
      </c>
      <c r="E72" s="34">
        <f t="shared" si="14"/>
        <v>481.05000000000024</v>
      </c>
      <c r="F72" s="39">
        <f t="shared" si="14"/>
        <v>454.34999999999985</v>
      </c>
      <c r="G72" s="8"/>
      <c r="H72" s="20">
        <v>44338</v>
      </c>
      <c r="I72" s="168">
        <v>26.37</v>
      </c>
      <c r="J72" s="163">
        <v>27.97</v>
      </c>
      <c r="K72" s="94">
        <v>22.77</v>
      </c>
      <c r="L72" s="93">
        <v>21.35</v>
      </c>
      <c r="N72" s="115" t="s">
        <v>25</v>
      </c>
      <c r="P72" s="218">
        <f t="shared" si="15"/>
        <v>32.97</v>
      </c>
    </row>
    <row r="73" spans="1:16" ht="15" x14ac:dyDescent="0.25">
      <c r="A73" s="171">
        <v>41052</v>
      </c>
      <c r="B73" s="7">
        <f t="shared" si="7"/>
        <v>41073</v>
      </c>
      <c r="C73" s="113">
        <f t="shared" si="12"/>
        <v>602.92999999999984</v>
      </c>
      <c r="D73" s="19">
        <f t="shared" si="13"/>
        <v>569.33000000000004</v>
      </c>
      <c r="E73" s="34">
        <f t="shared" si="14"/>
        <v>481.26000000000022</v>
      </c>
      <c r="F73" s="39">
        <f t="shared" si="14"/>
        <v>454.64999999999981</v>
      </c>
      <c r="G73" s="8"/>
      <c r="H73" s="20">
        <v>44339</v>
      </c>
      <c r="I73" s="169">
        <v>26.79</v>
      </c>
      <c r="J73" s="166">
        <v>28.39</v>
      </c>
      <c r="K73" s="95">
        <v>22.86</v>
      </c>
      <c r="L73" s="96">
        <v>21.65</v>
      </c>
      <c r="N73" s="120" t="s">
        <v>26</v>
      </c>
      <c r="P73" s="224">
        <f>+J73+7</f>
        <v>35.39</v>
      </c>
    </row>
    <row r="74" spans="1:16" x14ac:dyDescent="0.3">
      <c r="A74" s="18">
        <v>41053</v>
      </c>
      <c r="B74" s="7">
        <f t="shared" si="7"/>
        <v>41074</v>
      </c>
      <c r="C74" s="113">
        <f t="shared" si="12"/>
        <v>603.77999999999986</v>
      </c>
      <c r="D74" s="19">
        <f t="shared" si="13"/>
        <v>570.18000000000006</v>
      </c>
      <c r="E74" s="34">
        <f t="shared" si="14"/>
        <v>481.38000000000017</v>
      </c>
      <c r="F74" s="39">
        <f t="shared" si="14"/>
        <v>454.64999999999981</v>
      </c>
      <c r="G74" s="8"/>
      <c r="H74" s="20">
        <v>44340</v>
      </c>
      <c r="I74" s="169">
        <v>26.79</v>
      </c>
      <c r="J74" s="166">
        <v>28.39</v>
      </c>
      <c r="K74" s="95">
        <v>22.86</v>
      </c>
      <c r="L74" s="96">
        <v>21.65</v>
      </c>
      <c r="N74" s="120" t="s">
        <v>26</v>
      </c>
      <c r="P74" s="224">
        <f t="shared" ref="P74:P120" si="16">+J74+7</f>
        <v>35.39</v>
      </c>
    </row>
    <row r="75" spans="1:16" x14ac:dyDescent="0.3">
      <c r="A75" s="18">
        <v>41054</v>
      </c>
      <c r="B75" s="7">
        <f t="shared" si="7"/>
        <v>41075</v>
      </c>
      <c r="C75" s="113">
        <f t="shared" si="12"/>
        <v>604.62999999999977</v>
      </c>
      <c r="D75" s="19">
        <f t="shared" si="13"/>
        <v>571.03000000000009</v>
      </c>
      <c r="E75" s="34">
        <f t="shared" si="14"/>
        <v>481.50000000000017</v>
      </c>
      <c r="F75" s="39">
        <f t="shared" si="14"/>
        <v>454.64999999999981</v>
      </c>
      <c r="G75" s="8"/>
      <c r="H75" s="20">
        <v>44341</v>
      </c>
      <c r="I75" s="169">
        <v>26.79</v>
      </c>
      <c r="J75" s="166">
        <v>28.39</v>
      </c>
      <c r="K75" s="95">
        <v>22.86</v>
      </c>
      <c r="L75" s="96">
        <v>21.65</v>
      </c>
      <c r="N75" s="120" t="s">
        <v>26</v>
      </c>
      <c r="P75" s="224">
        <f t="shared" si="16"/>
        <v>35.39</v>
      </c>
    </row>
    <row r="76" spans="1:16" x14ac:dyDescent="0.3">
      <c r="A76" s="18">
        <v>41055</v>
      </c>
      <c r="B76" s="7">
        <f t="shared" si="7"/>
        <v>41076</v>
      </c>
      <c r="C76" s="113">
        <f t="shared" si="12"/>
        <v>605.47999999999979</v>
      </c>
      <c r="D76" s="19">
        <f t="shared" si="13"/>
        <v>571.88</v>
      </c>
      <c r="E76" s="34">
        <f t="shared" si="14"/>
        <v>481.62000000000012</v>
      </c>
      <c r="F76" s="39">
        <f t="shared" si="14"/>
        <v>454.64999999999981</v>
      </c>
      <c r="G76" s="8"/>
      <c r="H76" s="20">
        <v>44342</v>
      </c>
      <c r="I76" s="169">
        <v>26.79</v>
      </c>
      <c r="J76" s="166">
        <v>28.39</v>
      </c>
      <c r="K76" s="95">
        <v>22.86</v>
      </c>
      <c r="L76" s="96">
        <v>21.65</v>
      </c>
      <c r="N76" s="120" t="s">
        <v>26</v>
      </c>
      <c r="P76" s="224">
        <f t="shared" si="16"/>
        <v>35.39</v>
      </c>
    </row>
    <row r="77" spans="1:16" x14ac:dyDescent="0.3">
      <c r="A77" s="18">
        <v>41056</v>
      </c>
      <c r="B77" s="7">
        <f t="shared" si="7"/>
        <v>41077</v>
      </c>
      <c r="C77" s="113">
        <f t="shared" si="12"/>
        <v>606.32999999999993</v>
      </c>
      <c r="D77" s="19">
        <f t="shared" si="13"/>
        <v>572.73</v>
      </c>
      <c r="E77" s="34">
        <f t="shared" si="14"/>
        <v>481.74000000000012</v>
      </c>
      <c r="F77" s="39">
        <f t="shared" si="14"/>
        <v>454.64999999999981</v>
      </c>
      <c r="G77" s="8"/>
      <c r="H77" s="20">
        <v>44343</v>
      </c>
      <c r="I77" s="169">
        <v>26.79</v>
      </c>
      <c r="J77" s="166">
        <v>28.39</v>
      </c>
      <c r="K77" s="95">
        <v>22.86</v>
      </c>
      <c r="L77" s="96">
        <v>21.65</v>
      </c>
      <c r="N77" s="120" t="s">
        <v>26</v>
      </c>
      <c r="P77" s="224">
        <f t="shared" si="16"/>
        <v>35.39</v>
      </c>
    </row>
    <row r="78" spans="1:16" x14ac:dyDescent="0.3">
      <c r="A78" s="18">
        <v>41057</v>
      </c>
      <c r="B78" s="7">
        <f t="shared" ref="B78:B141" si="17">A78+21</f>
        <v>41078</v>
      </c>
      <c r="C78" s="113">
        <f t="shared" si="12"/>
        <v>607.17999999999995</v>
      </c>
      <c r="D78" s="19">
        <f t="shared" si="13"/>
        <v>573.58000000000004</v>
      </c>
      <c r="E78" s="34">
        <f t="shared" si="14"/>
        <v>481.86000000000013</v>
      </c>
      <c r="F78" s="39">
        <f t="shared" si="14"/>
        <v>454.64999999999981</v>
      </c>
      <c r="G78" s="8"/>
      <c r="H78" s="20">
        <v>44344</v>
      </c>
      <c r="I78" s="169">
        <v>26.79</v>
      </c>
      <c r="J78" s="166">
        <v>28.39</v>
      </c>
      <c r="K78" s="95">
        <v>22.86</v>
      </c>
      <c r="L78" s="96">
        <v>21.65</v>
      </c>
      <c r="N78" s="120" t="s">
        <v>26</v>
      </c>
      <c r="P78" s="224">
        <f t="shared" si="16"/>
        <v>35.39</v>
      </c>
    </row>
    <row r="79" spans="1:16" x14ac:dyDescent="0.3">
      <c r="A79" s="171">
        <v>41058</v>
      </c>
      <c r="B79" s="7">
        <f t="shared" si="17"/>
        <v>41079</v>
      </c>
      <c r="C79" s="113">
        <f t="shared" si="12"/>
        <v>608.33999999999992</v>
      </c>
      <c r="D79" s="19">
        <f t="shared" si="13"/>
        <v>574.74000000000012</v>
      </c>
      <c r="E79" s="34">
        <f t="shared" si="14"/>
        <v>481.98000000000013</v>
      </c>
      <c r="F79" s="39">
        <f t="shared" si="14"/>
        <v>454.82999999999981</v>
      </c>
      <c r="G79" s="8"/>
      <c r="H79" s="20">
        <v>44345</v>
      </c>
      <c r="I79" s="169">
        <v>26.79</v>
      </c>
      <c r="J79" s="166">
        <v>28.39</v>
      </c>
      <c r="K79" s="95">
        <v>22.86</v>
      </c>
      <c r="L79" s="96">
        <v>21.65</v>
      </c>
      <c r="N79" s="120" t="s">
        <v>26</v>
      </c>
      <c r="P79" s="224">
        <f t="shared" si="16"/>
        <v>35.39</v>
      </c>
    </row>
    <row r="80" spans="1:16" x14ac:dyDescent="0.3">
      <c r="A80" s="171">
        <v>41059</v>
      </c>
      <c r="B80" s="7">
        <f t="shared" si="17"/>
        <v>41080</v>
      </c>
      <c r="C80" s="113">
        <f t="shared" si="12"/>
        <v>609.49999999999989</v>
      </c>
      <c r="D80" s="19">
        <f t="shared" si="13"/>
        <v>575.90000000000009</v>
      </c>
      <c r="E80" s="34">
        <f t="shared" si="14"/>
        <v>482.10000000000014</v>
      </c>
      <c r="F80" s="39">
        <f t="shared" si="14"/>
        <v>455.00999999999982</v>
      </c>
      <c r="G80" s="8"/>
      <c r="H80" s="20">
        <v>44346</v>
      </c>
      <c r="I80" s="169">
        <v>26.79</v>
      </c>
      <c r="J80" s="166">
        <v>28.39</v>
      </c>
      <c r="K80" s="95">
        <v>22.86</v>
      </c>
      <c r="L80" s="96">
        <v>21.65</v>
      </c>
      <c r="N80" s="120" t="s">
        <v>26</v>
      </c>
      <c r="P80" s="224">
        <f t="shared" si="16"/>
        <v>35.39</v>
      </c>
    </row>
    <row r="81" spans="1:16" x14ac:dyDescent="0.3">
      <c r="A81" s="18">
        <v>41060</v>
      </c>
      <c r="B81" s="7">
        <f t="shared" si="17"/>
        <v>41081</v>
      </c>
      <c r="C81" s="113">
        <f t="shared" si="12"/>
        <v>610.65999999999985</v>
      </c>
      <c r="D81" s="19">
        <f t="shared" si="13"/>
        <v>577.06000000000006</v>
      </c>
      <c r="E81" s="34">
        <f t="shared" si="14"/>
        <v>482.22000000000014</v>
      </c>
      <c r="F81" s="39">
        <f t="shared" si="14"/>
        <v>455.07999999999981</v>
      </c>
      <c r="G81" s="8"/>
      <c r="H81" s="20">
        <v>44347</v>
      </c>
      <c r="I81" s="169">
        <v>26.79</v>
      </c>
      <c r="J81" s="166">
        <v>28.39</v>
      </c>
      <c r="K81" s="95">
        <v>22.86</v>
      </c>
      <c r="L81" s="96">
        <v>21.65</v>
      </c>
      <c r="N81" s="120" t="s">
        <v>26</v>
      </c>
      <c r="P81" s="224">
        <f t="shared" si="16"/>
        <v>35.39</v>
      </c>
    </row>
    <row r="82" spans="1:16" x14ac:dyDescent="0.3">
      <c r="A82" s="18">
        <v>41061</v>
      </c>
      <c r="B82" s="7">
        <f t="shared" si="17"/>
        <v>41082</v>
      </c>
      <c r="C82" s="113">
        <f t="shared" si="12"/>
        <v>611.81999999999994</v>
      </c>
      <c r="D82" s="19">
        <f t="shared" si="13"/>
        <v>578.22</v>
      </c>
      <c r="E82" s="34">
        <f t="shared" si="14"/>
        <v>482.34000000000015</v>
      </c>
      <c r="F82" s="39">
        <f t="shared" si="14"/>
        <v>455.14999999999986</v>
      </c>
      <c r="G82" s="8"/>
      <c r="H82" s="20">
        <v>44348</v>
      </c>
      <c r="I82" s="169">
        <v>26.79</v>
      </c>
      <c r="J82" s="166">
        <v>28.39</v>
      </c>
      <c r="K82" s="95">
        <v>22.86</v>
      </c>
      <c r="L82" s="96">
        <v>21.65</v>
      </c>
      <c r="N82" s="120" t="s">
        <v>26</v>
      </c>
      <c r="P82" s="224">
        <f t="shared" si="16"/>
        <v>35.39</v>
      </c>
    </row>
    <row r="83" spans="1:16" x14ac:dyDescent="0.3">
      <c r="A83" s="18">
        <v>41062</v>
      </c>
      <c r="B83" s="7">
        <f t="shared" si="17"/>
        <v>41083</v>
      </c>
      <c r="C83" s="113">
        <f t="shared" si="12"/>
        <v>612.9799999999999</v>
      </c>
      <c r="D83" s="19">
        <f t="shared" si="13"/>
        <v>579.38</v>
      </c>
      <c r="E83" s="34">
        <f t="shared" si="14"/>
        <v>482.46000000000015</v>
      </c>
      <c r="F83" s="39">
        <f t="shared" si="14"/>
        <v>455.21999999999991</v>
      </c>
      <c r="G83" s="8"/>
      <c r="H83" s="20">
        <v>44349</v>
      </c>
      <c r="I83" s="169">
        <v>26.79</v>
      </c>
      <c r="J83" s="166">
        <v>28.39</v>
      </c>
      <c r="K83" s="95">
        <v>22.86</v>
      </c>
      <c r="L83" s="96">
        <v>21.65</v>
      </c>
      <c r="N83" s="120" t="s">
        <v>26</v>
      </c>
      <c r="P83" s="224">
        <f t="shared" si="16"/>
        <v>35.39</v>
      </c>
    </row>
    <row r="84" spans="1:16" x14ac:dyDescent="0.3">
      <c r="A84" s="18">
        <v>41063</v>
      </c>
      <c r="B84" s="7">
        <f t="shared" si="17"/>
        <v>41084</v>
      </c>
      <c r="C84" s="113">
        <f t="shared" si="12"/>
        <v>614.14</v>
      </c>
      <c r="D84" s="19">
        <f t="shared" si="13"/>
        <v>580.54000000000008</v>
      </c>
      <c r="E84" s="34">
        <f t="shared" si="14"/>
        <v>482.5800000000001</v>
      </c>
      <c r="F84" s="39">
        <f t="shared" si="14"/>
        <v>455.28999999999996</v>
      </c>
      <c r="G84" s="8"/>
      <c r="H84" s="20">
        <v>44350</v>
      </c>
      <c r="I84" s="139">
        <v>27.42</v>
      </c>
      <c r="J84" s="155">
        <v>29.02</v>
      </c>
      <c r="K84" s="94">
        <v>22.98</v>
      </c>
      <c r="L84" s="96">
        <v>21.65</v>
      </c>
      <c r="N84" s="122" t="s">
        <v>27</v>
      </c>
      <c r="P84" s="227">
        <f t="shared" si="16"/>
        <v>36.019999999999996</v>
      </c>
    </row>
    <row r="85" spans="1:16" x14ac:dyDescent="0.3">
      <c r="A85" s="18">
        <v>41064</v>
      </c>
      <c r="B85" s="7">
        <f t="shared" si="17"/>
        <v>41085</v>
      </c>
      <c r="C85" s="113">
        <f t="shared" si="12"/>
        <v>614.66999999999996</v>
      </c>
      <c r="D85" s="19">
        <f t="shared" si="13"/>
        <v>581.07000000000005</v>
      </c>
      <c r="E85" s="34">
        <f t="shared" si="14"/>
        <v>482.5800000000001</v>
      </c>
      <c r="F85" s="39">
        <f t="shared" si="14"/>
        <v>455.36</v>
      </c>
      <c r="G85" s="8"/>
      <c r="H85" s="20">
        <v>44351</v>
      </c>
      <c r="I85" s="139">
        <v>27.42</v>
      </c>
      <c r="J85" s="155">
        <v>29.02</v>
      </c>
      <c r="K85" s="94">
        <v>22.98</v>
      </c>
      <c r="L85" s="96">
        <v>21.65</v>
      </c>
      <c r="N85" s="122" t="s">
        <v>27</v>
      </c>
      <c r="P85" s="227">
        <f t="shared" si="16"/>
        <v>36.019999999999996</v>
      </c>
    </row>
    <row r="86" spans="1:16" x14ac:dyDescent="0.3">
      <c r="A86" s="171">
        <v>41065</v>
      </c>
      <c r="B86" s="7">
        <f t="shared" si="17"/>
        <v>41086</v>
      </c>
      <c r="C86" s="113">
        <f t="shared" si="12"/>
        <v>617.25</v>
      </c>
      <c r="D86" s="19">
        <f t="shared" si="13"/>
        <v>583.65</v>
      </c>
      <c r="E86" s="34">
        <f t="shared" si="14"/>
        <v>483.75000000000006</v>
      </c>
      <c r="F86" s="39">
        <f t="shared" si="14"/>
        <v>456.34000000000003</v>
      </c>
      <c r="G86" s="8"/>
      <c r="H86" s="20">
        <v>44352</v>
      </c>
      <c r="I86" s="139">
        <v>27.42</v>
      </c>
      <c r="J86" s="155">
        <v>29.02</v>
      </c>
      <c r="K86" s="94">
        <v>22.98</v>
      </c>
      <c r="L86" s="96">
        <v>21.65</v>
      </c>
      <c r="N86" s="122" t="s">
        <v>27</v>
      </c>
      <c r="P86" s="227">
        <f t="shared" si="16"/>
        <v>36.019999999999996</v>
      </c>
    </row>
    <row r="87" spans="1:16" x14ac:dyDescent="0.3">
      <c r="A87" s="171">
        <v>41066</v>
      </c>
      <c r="B87" s="7">
        <f t="shared" si="17"/>
        <v>41087</v>
      </c>
      <c r="C87" s="113">
        <f t="shared" si="12"/>
        <v>619.83000000000004</v>
      </c>
      <c r="D87" s="19">
        <f t="shared" si="13"/>
        <v>586.2299999999999</v>
      </c>
      <c r="E87" s="34">
        <f t="shared" ref="E87:F99" si="18">SUM(K87:K107)</f>
        <v>484.92</v>
      </c>
      <c r="F87" s="39">
        <f t="shared" si="18"/>
        <v>457.32000000000005</v>
      </c>
      <c r="G87" s="8"/>
      <c r="H87" s="20">
        <v>44353</v>
      </c>
      <c r="I87" s="139">
        <v>27.42</v>
      </c>
      <c r="J87" s="155">
        <v>29.02</v>
      </c>
      <c r="K87" s="94">
        <v>22.98</v>
      </c>
      <c r="L87" s="96">
        <v>21.65</v>
      </c>
      <c r="N87" s="122" t="s">
        <v>27</v>
      </c>
      <c r="P87" s="227">
        <f t="shared" si="16"/>
        <v>36.019999999999996</v>
      </c>
    </row>
    <row r="88" spans="1:16" x14ac:dyDescent="0.3">
      <c r="A88" s="18">
        <v>41067</v>
      </c>
      <c r="B88" s="7">
        <f t="shared" si="17"/>
        <v>41088</v>
      </c>
      <c r="C88" s="113">
        <f t="shared" si="12"/>
        <v>622.4100000000002</v>
      </c>
      <c r="D88" s="19">
        <f t="shared" si="13"/>
        <v>588.80999999999983</v>
      </c>
      <c r="E88" s="34">
        <f t="shared" si="18"/>
        <v>486.09</v>
      </c>
      <c r="F88" s="39">
        <f t="shared" si="18"/>
        <v>458.30000000000007</v>
      </c>
      <c r="G88" s="8"/>
      <c r="H88" s="20">
        <v>44354</v>
      </c>
      <c r="I88" s="139">
        <v>27.42</v>
      </c>
      <c r="J88" s="155">
        <v>29.02</v>
      </c>
      <c r="K88" s="94">
        <v>22.98</v>
      </c>
      <c r="L88" s="96">
        <v>21.65</v>
      </c>
      <c r="N88" s="122" t="s">
        <v>27</v>
      </c>
      <c r="P88" s="227">
        <f t="shared" si="16"/>
        <v>36.019999999999996</v>
      </c>
    </row>
    <row r="89" spans="1:16" x14ac:dyDescent="0.3">
      <c r="A89" s="18">
        <v>41068</v>
      </c>
      <c r="B89" s="7">
        <f t="shared" si="17"/>
        <v>41089</v>
      </c>
      <c r="C89" s="113">
        <f t="shared" si="12"/>
        <v>624.99000000000012</v>
      </c>
      <c r="D89" s="19">
        <f t="shared" si="13"/>
        <v>591.38999999999987</v>
      </c>
      <c r="E89" s="34">
        <f t="shared" si="18"/>
        <v>487.25999999999993</v>
      </c>
      <c r="F89" s="39">
        <f t="shared" si="18"/>
        <v>459.28000000000009</v>
      </c>
      <c r="G89" s="8"/>
      <c r="H89" s="20">
        <v>44355</v>
      </c>
      <c r="I89" s="139">
        <v>27.42</v>
      </c>
      <c r="J89" s="155">
        <v>29.02</v>
      </c>
      <c r="K89" s="94">
        <v>22.98</v>
      </c>
      <c r="L89" s="96">
        <v>21.65</v>
      </c>
      <c r="N89" s="122" t="s">
        <v>27</v>
      </c>
      <c r="P89" s="227">
        <f t="shared" si="16"/>
        <v>36.019999999999996</v>
      </c>
    </row>
    <row r="90" spans="1:16" x14ac:dyDescent="0.3">
      <c r="A90" s="18">
        <v>41069</v>
      </c>
      <c r="B90" s="7">
        <f t="shared" si="17"/>
        <v>41090</v>
      </c>
      <c r="C90" s="113">
        <f t="shared" si="12"/>
        <v>627.57000000000016</v>
      </c>
      <c r="D90" s="19">
        <f t="shared" si="13"/>
        <v>593.9699999999998</v>
      </c>
      <c r="E90" s="34">
        <f t="shared" si="18"/>
        <v>488.42999999999989</v>
      </c>
      <c r="F90" s="39">
        <f t="shared" si="18"/>
        <v>460.2600000000001</v>
      </c>
      <c r="G90" s="8"/>
      <c r="H90" s="20">
        <v>44356</v>
      </c>
      <c r="I90" s="139">
        <v>27.42</v>
      </c>
      <c r="J90" s="155">
        <v>29.02</v>
      </c>
      <c r="K90" s="94">
        <v>22.98</v>
      </c>
      <c r="L90" s="96">
        <v>21.65</v>
      </c>
      <c r="N90" s="122" t="s">
        <v>27</v>
      </c>
      <c r="P90" s="227">
        <f t="shared" si="16"/>
        <v>36.019999999999996</v>
      </c>
    </row>
    <row r="91" spans="1:16" x14ac:dyDescent="0.3">
      <c r="A91" s="18">
        <v>41070</v>
      </c>
      <c r="B91" s="7">
        <f t="shared" si="17"/>
        <v>41091</v>
      </c>
      <c r="C91" s="113">
        <f t="shared" si="12"/>
        <v>630.1500000000002</v>
      </c>
      <c r="D91" s="19">
        <f t="shared" si="13"/>
        <v>596.54999999999995</v>
      </c>
      <c r="E91" s="34">
        <f t="shared" si="18"/>
        <v>489.59999999999985</v>
      </c>
      <c r="F91" s="39">
        <f t="shared" si="18"/>
        <v>461.24</v>
      </c>
      <c r="G91" s="8"/>
      <c r="H91" s="20">
        <v>44357</v>
      </c>
      <c r="I91" s="139">
        <v>27.42</v>
      </c>
      <c r="J91" s="155">
        <v>29.02</v>
      </c>
      <c r="K91" s="94">
        <v>22.98</v>
      </c>
      <c r="L91" s="96">
        <v>21.65</v>
      </c>
      <c r="N91" s="122" t="s">
        <v>27</v>
      </c>
      <c r="P91" s="227">
        <f t="shared" si="16"/>
        <v>36.019999999999996</v>
      </c>
    </row>
    <row r="92" spans="1:16" x14ac:dyDescent="0.3">
      <c r="A92" s="18">
        <v>41071</v>
      </c>
      <c r="B92" s="7">
        <f t="shared" si="17"/>
        <v>41092</v>
      </c>
      <c r="C92" s="113">
        <f t="shared" si="12"/>
        <v>632.73000000000025</v>
      </c>
      <c r="D92" s="19">
        <f t="shared" si="13"/>
        <v>599.12999999999988</v>
      </c>
      <c r="E92" s="34">
        <f t="shared" si="18"/>
        <v>490.76999999999981</v>
      </c>
      <c r="F92" s="39">
        <f t="shared" si="18"/>
        <v>462.22</v>
      </c>
      <c r="G92" s="8"/>
      <c r="H92" s="20">
        <v>44358</v>
      </c>
      <c r="I92" s="138">
        <v>27.64</v>
      </c>
      <c r="J92" s="170">
        <v>29.24</v>
      </c>
      <c r="K92" s="94">
        <v>22.98</v>
      </c>
      <c r="L92" s="96">
        <v>21.65</v>
      </c>
      <c r="N92" s="124" t="s">
        <v>28</v>
      </c>
      <c r="P92" s="228">
        <f t="shared" si="16"/>
        <v>36.239999999999995</v>
      </c>
    </row>
    <row r="93" spans="1:16" x14ac:dyDescent="0.3">
      <c r="A93" s="171">
        <v>41072</v>
      </c>
      <c r="B93" s="7">
        <f t="shared" si="17"/>
        <v>41093</v>
      </c>
      <c r="C93" s="113">
        <f t="shared" si="12"/>
        <v>635.09000000000026</v>
      </c>
      <c r="D93" s="19">
        <f t="shared" si="13"/>
        <v>601.4899999999999</v>
      </c>
      <c r="E93" s="34">
        <f t="shared" si="18"/>
        <v>491.93999999999977</v>
      </c>
      <c r="F93" s="39">
        <f t="shared" si="18"/>
        <v>463.19999999999993</v>
      </c>
      <c r="G93" s="8"/>
      <c r="H93" s="20">
        <v>44359</v>
      </c>
      <c r="I93" s="138">
        <v>27.64</v>
      </c>
      <c r="J93" s="170">
        <v>29.24</v>
      </c>
      <c r="K93" s="94">
        <v>22.98</v>
      </c>
      <c r="L93" s="96">
        <v>21.65</v>
      </c>
      <c r="N93" s="124" t="s">
        <v>28</v>
      </c>
      <c r="P93" s="228">
        <f t="shared" si="16"/>
        <v>36.239999999999995</v>
      </c>
    </row>
    <row r="94" spans="1:16" x14ac:dyDescent="0.3">
      <c r="A94" s="171">
        <v>41073</v>
      </c>
      <c r="B94" s="7">
        <f t="shared" si="17"/>
        <v>41094</v>
      </c>
      <c r="C94" s="113">
        <f t="shared" si="12"/>
        <v>637.45000000000027</v>
      </c>
      <c r="D94" s="19">
        <f t="shared" si="13"/>
        <v>603.84999999999991</v>
      </c>
      <c r="E94" s="34">
        <f t="shared" si="18"/>
        <v>493.10999999999973</v>
      </c>
      <c r="F94" s="39">
        <f t="shared" si="18"/>
        <v>464.17999999999995</v>
      </c>
      <c r="G94" s="8"/>
      <c r="H94" s="20">
        <v>44360</v>
      </c>
      <c r="I94" s="138">
        <v>27.64</v>
      </c>
      <c r="J94" s="170">
        <v>29.24</v>
      </c>
      <c r="K94" s="94">
        <v>22.98</v>
      </c>
      <c r="L94" s="96">
        <v>21.65</v>
      </c>
      <c r="N94" s="124" t="s">
        <v>28</v>
      </c>
      <c r="P94" s="228">
        <f t="shared" si="16"/>
        <v>36.239999999999995</v>
      </c>
    </row>
    <row r="95" spans="1:16" x14ac:dyDescent="0.3">
      <c r="A95" s="18">
        <v>41074</v>
      </c>
      <c r="B95" s="7">
        <f t="shared" si="17"/>
        <v>41095</v>
      </c>
      <c r="C95" s="113">
        <f t="shared" si="12"/>
        <v>640.21000000000026</v>
      </c>
      <c r="D95" s="19">
        <f t="shared" si="13"/>
        <v>604.58999999999992</v>
      </c>
      <c r="E95" s="34">
        <f t="shared" si="18"/>
        <v>496.22999999999979</v>
      </c>
      <c r="F95" s="39">
        <f t="shared" si="18"/>
        <v>465.76</v>
      </c>
      <c r="G95" s="8"/>
      <c r="H95" s="20">
        <v>44361</v>
      </c>
      <c r="I95" s="138">
        <v>27.64</v>
      </c>
      <c r="J95" s="170">
        <v>29.24</v>
      </c>
      <c r="K95" s="94">
        <v>22.98</v>
      </c>
      <c r="L95" s="96">
        <v>21.65</v>
      </c>
      <c r="N95" s="124" t="s">
        <v>28</v>
      </c>
      <c r="P95" s="228">
        <f t="shared" si="16"/>
        <v>36.239999999999995</v>
      </c>
    </row>
    <row r="96" spans="1:16" x14ac:dyDescent="0.3">
      <c r="A96" s="18">
        <v>41075</v>
      </c>
      <c r="B96" s="7">
        <f t="shared" si="17"/>
        <v>41096</v>
      </c>
      <c r="C96" s="113">
        <f t="shared" si="12"/>
        <v>642.97000000000025</v>
      </c>
      <c r="D96" s="19">
        <f t="shared" si="13"/>
        <v>605.32999999999993</v>
      </c>
      <c r="E96" s="34">
        <f t="shared" si="18"/>
        <v>499.34999999999985</v>
      </c>
      <c r="F96" s="39">
        <f t="shared" si="18"/>
        <v>467.34</v>
      </c>
      <c r="G96" s="8"/>
      <c r="H96" s="20">
        <v>44362</v>
      </c>
      <c r="I96" s="138">
        <v>27.64</v>
      </c>
      <c r="J96" s="170">
        <v>29.24</v>
      </c>
      <c r="K96" s="94">
        <v>22.98</v>
      </c>
      <c r="L96" s="96">
        <v>21.65</v>
      </c>
      <c r="N96" s="124" t="s">
        <v>28</v>
      </c>
      <c r="P96" s="228">
        <f t="shared" si="16"/>
        <v>36.239999999999995</v>
      </c>
    </row>
    <row r="97" spans="1:16" x14ac:dyDescent="0.3">
      <c r="A97" s="18">
        <v>41076</v>
      </c>
      <c r="B97" s="7">
        <f t="shared" si="17"/>
        <v>41097</v>
      </c>
      <c r="C97" s="113">
        <f t="shared" si="12"/>
        <v>648.83000000000027</v>
      </c>
      <c r="D97" s="19">
        <f t="shared" si="13"/>
        <v>611.18999999999994</v>
      </c>
      <c r="E97" s="34">
        <f t="shared" si="18"/>
        <v>507.36999999999989</v>
      </c>
      <c r="F97" s="39">
        <f t="shared" si="18"/>
        <v>472.79</v>
      </c>
      <c r="G97" s="8"/>
      <c r="H97" s="20">
        <v>44363</v>
      </c>
      <c r="I97" s="138">
        <v>27.64</v>
      </c>
      <c r="J97" s="170">
        <v>29.24</v>
      </c>
      <c r="K97" s="94">
        <v>22.98</v>
      </c>
      <c r="L97" s="96">
        <v>21.65</v>
      </c>
      <c r="N97" s="124" t="s">
        <v>28</v>
      </c>
      <c r="P97" s="228">
        <f t="shared" si="16"/>
        <v>36.239999999999995</v>
      </c>
    </row>
    <row r="98" spans="1:16" x14ac:dyDescent="0.3">
      <c r="A98" s="18">
        <v>41077</v>
      </c>
      <c r="B98" s="7">
        <f t="shared" si="17"/>
        <v>41098</v>
      </c>
      <c r="C98" s="113">
        <f t="shared" si="12"/>
        <v>654.69000000000028</v>
      </c>
      <c r="D98" s="19">
        <f t="shared" si="13"/>
        <v>617.04999999999995</v>
      </c>
      <c r="E98" s="34">
        <f t="shared" si="18"/>
        <v>515.38999999999987</v>
      </c>
      <c r="F98" s="39">
        <f t="shared" si="18"/>
        <v>478.24000000000007</v>
      </c>
      <c r="G98" s="8"/>
      <c r="H98" s="20">
        <v>44364</v>
      </c>
      <c r="I98" s="138">
        <v>27.64</v>
      </c>
      <c r="J98" s="170">
        <v>29.24</v>
      </c>
      <c r="K98" s="94">
        <v>22.98</v>
      </c>
      <c r="L98" s="96">
        <v>21.65</v>
      </c>
      <c r="N98" s="124" t="s">
        <v>28</v>
      </c>
      <c r="P98" s="228">
        <f t="shared" si="16"/>
        <v>36.239999999999995</v>
      </c>
    </row>
    <row r="99" spans="1:16" x14ac:dyDescent="0.3">
      <c r="A99" s="18">
        <v>41078</v>
      </c>
      <c r="B99" s="7">
        <f t="shared" si="17"/>
        <v>41099</v>
      </c>
      <c r="C99" s="113">
        <f t="shared" si="12"/>
        <v>673.5500000000003</v>
      </c>
      <c r="D99" s="19">
        <f>SUM(I99:I119)</f>
        <v>635.91</v>
      </c>
      <c r="E99" s="34">
        <f t="shared" si="18"/>
        <v>536.90999999999985</v>
      </c>
      <c r="F99" s="39">
        <f t="shared" si="18"/>
        <v>498.59000000000003</v>
      </c>
      <c r="G99" s="8"/>
      <c r="H99" s="20">
        <v>44365</v>
      </c>
      <c r="I99" s="167">
        <v>27.95</v>
      </c>
      <c r="J99" s="162">
        <v>29.55</v>
      </c>
      <c r="K99" s="94">
        <v>22.98</v>
      </c>
      <c r="L99" s="97">
        <v>21.83</v>
      </c>
      <c r="N99" s="47" t="s">
        <v>29</v>
      </c>
      <c r="P99" s="226">
        <f t="shared" si="16"/>
        <v>36.549999999999997</v>
      </c>
    </row>
    <row r="100" spans="1:16" x14ac:dyDescent="0.3">
      <c r="A100" s="171">
        <v>41079</v>
      </c>
      <c r="B100" s="7">
        <f t="shared" si="17"/>
        <v>41100</v>
      </c>
      <c r="C100" s="48">
        <v>700</v>
      </c>
      <c r="D100" s="21">
        <v>660</v>
      </c>
      <c r="E100" s="142">
        <v>588</v>
      </c>
      <c r="F100" s="40">
        <v>515</v>
      </c>
      <c r="G100" s="8"/>
      <c r="H100" s="20">
        <v>44366</v>
      </c>
      <c r="I100" s="167">
        <v>27.95</v>
      </c>
      <c r="J100" s="162">
        <v>29.55</v>
      </c>
      <c r="K100" s="94">
        <v>22.98</v>
      </c>
      <c r="L100" s="97">
        <v>21.83</v>
      </c>
      <c r="N100" s="47" t="s">
        <v>29</v>
      </c>
      <c r="P100" s="226">
        <f t="shared" si="16"/>
        <v>36.549999999999997</v>
      </c>
    </row>
    <row r="101" spans="1:16" ht="14.4" hidden="1" customHeight="1" outlineLevel="1" x14ac:dyDescent="0.25">
      <c r="A101" s="171">
        <v>41080</v>
      </c>
      <c r="B101" s="18">
        <f t="shared" si="17"/>
        <v>41101</v>
      </c>
      <c r="C101" s="48"/>
      <c r="D101" s="19"/>
      <c r="E101" s="142"/>
      <c r="F101" s="39"/>
      <c r="G101" s="8"/>
      <c r="H101" s="20">
        <v>44367</v>
      </c>
      <c r="I101" s="167">
        <v>27.95</v>
      </c>
      <c r="J101" s="162">
        <v>29.55</v>
      </c>
      <c r="K101" s="94">
        <v>22.98</v>
      </c>
      <c r="L101" s="97">
        <v>21.72</v>
      </c>
      <c r="N101" s="47" t="s">
        <v>29</v>
      </c>
      <c r="P101" s="226">
        <f t="shared" si="16"/>
        <v>36.549999999999997</v>
      </c>
    </row>
    <row r="102" spans="1:16" ht="14.4" hidden="1" customHeight="1" outlineLevel="1" x14ac:dyDescent="0.25">
      <c r="A102" s="18">
        <v>41081</v>
      </c>
      <c r="B102" s="18">
        <f t="shared" si="17"/>
        <v>41102</v>
      </c>
      <c r="C102" s="48" t="s">
        <v>0</v>
      </c>
      <c r="D102" s="19"/>
      <c r="E102" s="142"/>
      <c r="F102" s="39"/>
      <c r="G102" s="8"/>
      <c r="H102" s="20">
        <v>44368</v>
      </c>
      <c r="I102" s="167">
        <v>27.95</v>
      </c>
      <c r="J102" s="162">
        <v>29.55</v>
      </c>
      <c r="K102" s="94">
        <v>22.98</v>
      </c>
      <c r="L102" s="97">
        <v>21.72</v>
      </c>
      <c r="N102" s="47" t="s">
        <v>29</v>
      </c>
      <c r="P102" s="226">
        <f t="shared" si="16"/>
        <v>36.549999999999997</v>
      </c>
    </row>
    <row r="103" spans="1:16" ht="14.4" hidden="1" customHeight="1" outlineLevel="1" x14ac:dyDescent="0.25">
      <c r="A103" s="18">
        <v>41082</v>
      </c>
      <c r="B103" s="18">
        <f t="shared" si="17"/>
        <v>41103</v>
      </c>
      <c r="C103" s="48"/>
      <c r="D103" s="19"/>
      <c r="E103" s="142"/>
      <c r="F103" s="39"/>
      <c r="G103" s="8"/>
      <c r="H103" s="20">
        <v>44369</v>
      </c>
      <c r="I103" s="167">
        <v>27.95</v>
      </c>
      <c r="J103" s="162">
        <v>29.55</v>
      </c>
      <c r="K103" s="94">
        <v>22.98</v>
      </c>
      <c r="L103" s="97">
        <v>21.72</v>
      </c>
      <c r="N103" s="47" t="s">
        <v>29</v>
      </c>
      <c r="P103" s="226">
        <f t="shared" si="16"/>
        <v>36.549999999999997</v>
      </c>
    </row>
    <row r="104" spans="1:16" ht="14.4" hidden="1" customHeight="1" outlineLevel="1" x14ac:dyDescent="0.25">
      <c r="A104" s="18">
        <v>41083</v>
      </c>
      <c r="B104" s="18">
        <f t="shared" si="17"/>
        <v>41104</v>
      </c>
      <c r="C104" s="48"/>
      <c r="D104" s="19"/>
      <c r="E104" s="142"/>
      <c r="F104" s="39"/>
      <c r="G104" s="8"/>
      <c r="H104" s="20">
        <v>44370</v>
      </c>
      <c r="I104" s="167">
        <v>27.95</v>
      </c>
      <c r="J104" s="162">
        <v>29.55</v>
      </c>
      <c r="K104" s="94">
        <v>22.98</v>
      </c>
      <c r="L104" s="97">
        <v>21.72</v>
      </c>
      <c r="N104" s="47" t="s">
        <v>29</v>
      </c>
      <c r="P104" s="226">
        <f t="shared" si="16"/>
        <v>36.549999999999997</v>
      </c>
    </row>
    <row r="105" spans="1:16" ht="14.4" hidden="1" customHeight="1" outlineLevel="1" x14ac:dyDescent="0.25">
      <c r="A105" s="18">
        <v>41084</v>
      </c>
      <c r="B105" s="18">
        <f t="shared" si="17"/>
        <v>41105</v>
      </c>
      <c r="C105" s="48"/>
      <c r="D105" s="19"/>
      <c r="E105" s="142"/>
      <c r="F105" s="39"/>
      <c r="G105" s="8"/>
      <c r="H105" s="20">
        <v>44371</v>
      </c>
      <c r="I105" s="167">
        <v>27.95</v>
      </c>
      <c r="J105" s="162">
        <v>29.55</v>
      </c>
      <c r="K105" s="94">
        <v>22.98</v>
      </c>
      <c r="L105" s="97">
        <v>21.72</v>
      </c>
      <c r="N105" s="47" t="s">
        <v>29</v>
      </c>
      <c r="P105" s="226">
        <f t="shared" si="16"/>
        <v>36.549999999999997</v>
      </c>
    </row>
    <row r="106" spans="1:16" ht="14.4" hidden="1" customHeight="1" outlineLevel="1" x14ac:dyDescent="0.25">
      <c r="A106" s="18">
        <v>41085</v>
      </c>
      <c r="B106" s="18">
        <f t="shared" si="17"/>
        <v>41106</v>
      </c>
      <c r="C106" s="48"/>
      <c r="D106" s="19"/>
      <c r="E106" s="142"/>
      <c r="F106" s="39"/>
      <c r="G106" s="8"/>
      <c r="H106" s="20">
        <v>44372</v>
      </c>
      <c r="I106" s="98">
        <v>30</v>
      </c>
      <c r="J106" s="175">
        <v>31.6</v>
      </c>
      <c r="K106" s="191">
        <v>24.15</v>
      </c>
      <c r="L106" s="190">
        <v>22.63</v>
      </c>
      <c r="N106" s="47" t="s">
        <v>30</v>
      </c>
      <c r="P106" s="216">
        <f t="shared" si="16"/>
        <v>38.6</v>
      </c>
    </row>
    <row r="107" spans="1:16" collapsed="1" x14ac:dyDescent="0.3">
      <c r="A107" s="171">
        <v>41086</v>
      </c>
      <c r="B107" s="18">
        <f t="shared" si="17"/>
        <v>41107</v>
      </c>
      <c r="C107" s="48">
        <v>826</v>
      </c>
      <c r="D107" s="21">
        <v>730</v>
      </c>
      <c r="E107" s="142">
        <v>660</v>
      </c>
      <c r="F107" s="40">
        <v>610</v>
      </c>
      <c r="G107" s="8"/>
      <c r="H107" s="20">
        <v>44373</v>
      </c>
      <c r="I107" s="98">
        <v>30</v>
      </c>
      <c r="J107" s="175">
        <v>31.6</v>
      </c>
      <c r="K107" s="191">
        <v>24.15</v>
      </c>
      <c r="L107" s="190">
        <v>22.63</v>
      </c>
      <c r="N107" s="47" t="s">
        <v>30</v>
      </c>
      <c r="P107" s="216">
        <f t="shared" si="16"/>
        <v>38.6</v>
      </c>
    </row>
    <row r="108" spans="1:16" ht="14.4" hidden="1" customHeight="1" outlineLevel="1" x14ac:dyDescent="0.25">
      <c r="A108" s="171">
        <v>41087</v>
      </c>
      <c r="B108" s="18">
        <f t="shared" si="17"/>
        <v>41108</v>
      </c>
      <c r="C108" s="48"/>
      <c r="D108" s="19"/>
      <c r="E108" s="142"/>
      <c r="F108" s="39"/>
      <c r="G108" s="8"/>
      <c r="H108" s="20">
        <v>44374</v>
      </c>
      <c r="I108" s="98">
        <v>30</v>
      </c>
      <c r="J108" s="175">
        <v>31.6</v>
      </c>
      <c r="K108" s="191">
        <v>24.15</v>
      </c>
      <c r="L108" s="190">
        <v>22.63</v>
      </c>
      <c r="N108" s="47" t="s">
        <v>30</v>
      </c>
      <c r="P108" s="216">
        <f t="shared" si="16"/>
        <v>38.6</v>
      </c>
    </row>
    <row r="109" spans="1:16" ht="14.4" hidden="1" customHeight="1" outlineLevel="1" x14ac:dyDescent="0.25">
      <c r="A109" s="18">
        <v>41088</v>
      </c>
      <c r="B109" s="18">
        <f t="shared" si="17"/>
        <v>41109</v>
      </c>
      <c r="C109" s="48"/>
      <c r="D109" s="19"/>
      <c r="E109" s="142"/>
      <c r="F109" s="39"/>
      <c r="G109" s="8"/>
      <c r="H109" s="20">
        <v>44375</v>
      </c>
      <c r="I109" s="98">
        <v>30</v>
      </c>
      <c r="J109" s="175">
        <v>31.6</v>
      </c>
      <c r="K109" s="191">
        <v>24.15</v>
      </c>
      <c r="L109" s="190">
        <v>22.63</v>
      </c>
      <c r="N109" s="47" t="s">
        <v>30</v>
      </c>
      <c r="P109" s="216">
        <f t="shared" si="16"/>
        <v>38.6</v>
      </c>
    </row>
    <row r="110" spans="1:16" ht="14.4" hidden="1" customHeight="1" outlineLevel="1" x14ac:dyDescent="0.25">
      <c r="A110" s="18">
        <v>41089</v>
      </c>
      <c r="B110" s="18">
        <f t="shared" si="17"/>
        <v>41110</v>
      </c>
      <c r="C110" s="48"/>
      <c r="D110" s="19"/>
      <c r="E110" s="142"/>
      <c r="F110" s="39"/>
      <c r="G110" s="8"/>
      <c r="H110" s="20">
        <v>44376</v>
      </c>
      <c r="I110" s="98">
        <v>30</v>
      </c>
      <c r="J110" s="175">
        <v>31.6</v>
      </c>
      <c r="K110" s="191">
        <v>24.15</v>
      </c>
      <c r="L110" s="190">
        <v>22.63</v>
      </c>
      <c r="N110" s="47" t="s">
        <v>30</v>
      </c>
      <c r="P110" s="216">
        <f t="shared" si="16"/>
        <v>38.6</v>
      </c>
    </row>
    <row r="111" spans="1:16" ht="14.4" hidden="1" customHeight="1" outlineLevel="1" x14ac:dyDescent="0.25">
      <c r="A111" s="18">
        <v>41090</v>
      </c>
      <c r="B111" s="18">
        <f t="shared" si="17"/>
        <v>41111</v>
      </c>
      <c r="C111" s="48"/>
      <c r="D111" s="19"/>
      <c r="E111" s="142"/>
      <c r="F111" s="39"/>
      <c r="G111" s="8"/>
      <c r="H111" s="20">
        <v>44377</v>
      </c>
      <c r="I111" s="98">
        <v>30</v>
      </c>
      <c r="J111" s="175">
        <v>31.6</v>
      </c>
      <c r="K111" s="191">
        <v>24.15</v>
      </c>
      <c r="L111" s="190">
        <v>22.63</v>
      </c>
      <c r="N111" s="47" t="s">
        <v>30</v>
      </c>
      <c r="P111" s="216">
        <f t="shared" si="16"/>
        <v>38.6</v>
      </c>
    </row>
    <row r="112" spans="1:16" ht="14.4" hidden="1" customHeight="1" outlineLevel="1" x14ac:dyDescent="0.25">
      <c r="A112" s="18">
        <v>41091</v>
      </c>
      <c r="B112" s="18">
        <f t="shared" si="17"/>
        <v>41112</v>
      </c>
      <c r="C112" s="48"/>
      <c r="D112" s="19"/>
      <c r="E112" s="142"/>
      <c r="F112" s="39"/>
      <c r="G112" s="8"/>
      <c r="H112" s="20">
        <v>44378</v>
      </c>
      <c r="I112" s="168">
        <v>30</v>
      </c>
      <c r="J112" s="175">
        <v>31.6</v>
      </c>
      <c r="K112" s="191">
        <v>24.15</v>
      </c>
      <c r="L112" s="190">
        <v>22.63</v>
      </c>
      <c r="N112" s="47" t="s">
        <v>30</v>
      </c>
      <c r="P112" s="216">
        <f t="shared" si="16"/>
        <v>38.6</v>
      </c>
    </row>
    <row r="113" spans="1:16" ht="14.4" hidden="1" customHeight="1" outlineLevel="1" x14ac:dyDescent="0.25">
      <c r="A113" s="18">
        <v>41092</v>
      </c>
      <c r="B113" s="18">
        <f t="shared" si="17"/>
        <v>41113</v>
      </c>
      <c r="C113" s="48"/>
      <c r="D113" s="19"/>
      <c r="E113" s="142"/>
      <c r="F113" s="39"/>
      <c r="G113" s="8"/>
      <c r="H113" s="20">
        <v>44379</v>
      </c>
      <c r="I113" s="168">
        <v>30</v>
      </c>
      <c r="J113" s="175">
        <v>31.6</v>
      </c>
      <c r="K113" s="191">
        <v>24.15</v>
      </c>
      <c r="L113" s="190">
        <v>22.63</v>
      </c>
      <c r="N113" s="115" t="s">
        <v>31</v>
      </c>
      <c r="P113" s="216">
        <f t="shared" si="16"/>
        <v>38.6</v>
      </c>
    </row>
    <row r="114" spans="1:16" collapsed="1" x14ac:dyDescent="0.3">
      <c r="A114" s="174">
        <v>41093</v>
      </c>
      <c r="B114" s="18">
        <f t="shared" si="17"/>
        <v>41114</v>
      </c>
      <c r="C114" s="48">
        <v>930</v>
      </c>
      <c r="D114" s="21">
        <v>840</v>
      </c>
      <c r="E114" s="142">
        <v>790</v>
      </c>
      <c r="F114" s="40">
        <v>750</v>
      </c>
      <c r="G114" s="8"/>
      <c r="H114" s="20">
        <v>44380</v>
      </c>
      <c r="I114" s="168">
        <v>30</v>
      </c>
      <c r="J114" s="175">
        <v>31.6</v>
      </c>
      <c r="K114" s="191">
        <v>24.15</v>
      </c>
      <c r="L114" s="190">
        <v>22.63</v>
      </c>
      <c r="N114" s="115" t="s">
        <v>31</v>
      </c>
      <c r="P114" s="216">
        <f t="shared" si="16"/>
        <v>38.6</v>
      </c>
    </row>
    <row r="115" spans="1:16" ht="14.4" hidden="1" customHeight="1" outlineLevel="1" x14ac:dyDescent="0.25">
      <c r="A115" s="174">
        <v>41094</v>
      </c>
      <c r="B115" s="18">
        <f t="shared" si="17"/>
        <v>41115</v>
      </c>
      <c r="C115" s="48"/>
      <c r="D115" s="19"/>
      <c r="E115" s="142"/>
      <c r="F115" s="39"/>
      <c r="G115" s="8"/>
      <c r="H115" s="20">
        <v>44381</v>
      </c>
      <c r="I115" s="193">
        <v>28.38</v>
      </c>
      <c r="J115" s="155">
        <v>32</v>
      </c>
      <c r="K115" s="128">
        <v>26.1</v>
      </c>
      <c r="L115" s="84">
        <v>23.23</v>
      </c>
      <c r="N115" s="123" t="s">
        <v>32</v>
      </c>
      <c r="P115" s="219">
        <f t="shared" si="16"/>
        <v>39</v>
      </c>
    </row>
    <row r="116" spans="1:16" ht="14.4" hidden="1" customHeight="1" outlineLevel="1" x14ac:dyDescent="0.25">
      <c r="A116" s="18">
        <v>41095</v>
      </c>
      <c r="B116" s="18">
        <f t="shared" si="17"/>
        <v>41116</v>
      </c>
      <c r="C116" s="48"/>
      <c r="D116" s="19"/>
      <c r="E116" s="142"/>
      <c r="F116" s="39"/>
      <c r="G116" s="8"/>
      <c r="H116" s="20">
        <v>44382</v>
      </c>
      <c r="I116" s="193">
        <v>28.38</v>
      </c>
      <c r="J116" s="155">
        <v>32</v>
      </c>
      <c r="K116" s="128">
        <v>26.1</v>
      </c>
      <c r="L116" s="84">
        <v>23.23</v>
      </c>
      <c r="N116" s="123" t="s">
        <v>32</v>
      </c>
      <c r="P116" s="219">
        <f t="shared" si="16"/>
        <v>39</v>
      </c>
    </row>
    <row r="117" spans="1:16" ht="14.4" hidden="1" customHeight="1" outlineLevel="1" x14ac:dyDescent="0.25">
      <c r="A117" s="18">
        <v>41096</v>
      </c>
      <c r="B117" s="18">
        <f t="shared" si="17"/>
        <v>41117</v>
      </c>
      <c r="C117" s="48"/>
      <c r="D117" s="19"/>
      <c r="E117" s="142"/>
      <c r="F117" s="39"/>
      <c r="G117" s="8"/>
      <c r="H117" s="20">
        <v>44383</v>
      </c>
      <c r="I117" s="193">
        <v>33.5</v>
      </c>
      <c r="J117" s="176">
        <v>35.1</v>
      </c>
      <c r="K117" s="129">
        <v>31</v>
      </c>
      <c r="L117" s="127">
        <v>27.1</v>
      </c>
      <c r="N117" s="121" t="s">
        <v>33</v>
      </c>
      <c r="P117" s="229">
        <f t="shared" si="16"/>
        <v>42.1</v>
      </c>
    </row>
    <row r="118" spans="1:16" ht="14.4" hidden="1" customHeight="1" outlineLevel="1" x14ac:dyDescent="0.25">
      <c r="A118" s="18">
        <v>41097</v>
      </c>
      <c r="B118" s="18">
        <f t="shared" si="17"/>
        <v>41118</v>
      </c>
      <c r="C118" s="48"/>
      <c r="D118" s="19"/>
      <c r="E118" s="142"/>
      <c r="F118" s="39"/>
      <c r="G118" s="8"/>
      <c r="H118" s="20">
        <v>44384</v>
      </c>
      <c r="I118" s="193">
        <v>33.5</v>
      </c>
      <c r="J118" s="176">
        <v>35.1</v>
      </c>
      <c r="K118" s="129">
        <v>31</v>
      </c>
      <c r="L118" s="127">
        <v>27.1</v>
      </c>
      <c r="N118" s="121" t="s">
        <v>33</v>
      </c>
      <c r="P118" s="229">
        <f t="shared" si="16"/>
        <v>42.1</v>
      </c>
    </row>
    <row r="119" spans="1:16" ht="14.4" hidden="1" customHeight="1" outlineLevel="1" x14ac:dyDescent="0.25">
      <c r="A119" s="18">
        <v>41098</v>
      </c>
      <c r="B119" s="18">
        <f t="shared" si="17"/>
        <v>41119</v>
      </c>
      <c r="C119" s="48"/>
      <c r="D119" s="19"/>
      <c r="E119" s="142"/>
      <c r="F119" s="39"/>
      <c r="G119" s="8"/>
      <c r="H119" s="20">
        <v>44385</v>
      </c>
      <c r="I119" s="130">
        <v>46.5</v>
      </c>
      <c r="J119" s="155">
        <v>48.1</v>
      </c>
      <c r="K119" s="131">
        <v>44.5</v>
      </c>
      <c r="L119" s="125">
        <v>42</v>
      </c>
      <c r="N119" s="25" t="s">
        <v>34</v>
      </c>
      <c r="P119" s="226">
        <f t="shared" si="16"/>
        <v>55.1</v>
      </c>
    </row>
    <row r="120" spans="1:16" ht="14.4" hidden="1" customHeight="1" outlineLevel="1" x14ac:dyDescent="0.25">
      <c r="A120" s="18">
        <v>41099</v>
      </c>
      <c r="B120" s="18">
        <f t="shared" si="17"/>
        <v>41120</v>
      </c>
      <c r="C120" s="48"/>
      <c r="D120" s="19"/>
      <c r="E120" s="142"/>
      <c r="F120" s="39"/>
      <c r="G120" s="8"/>
      <c r="H120" s="20">
        <v>44386</v>
      </c>
      <c r="I120" s="130">
        <v>46.5</v>
      </c>
      <c r="J120" s="164">
        <v>48.1</v>
      </c>
      <c r="K120" s="132">
        <v>44.5</v>
      </c>
      <c r="L120" s="126">
        <v>42</v>
      </c>
      <c r="N120" s="25" t="s">
        <v>34</v>
      </c>
      <c r="P120" s="226">
        <f t="shared" si="16"/>
        <v>55.1</v>
      </c>
    </row>
    <row r="121" spans="1:16" collapsed="1" x14ac:dyDescent="0.3">
      <c r="A121" s="171">
        <v>41100</v>
      </c>
      <c r="B121" s="18">
        <f t="shared" si="17"/>
        <v>41121</v>
      </c>
      <c r="C121" s="48">
        <v>1090</v>
      </c>
      <c r="D121" s="21">
        <v>945</v>
      </c>
      <c r="E121" s="142">
        <v>890</v>
      </c>
      <c r="F121" s="40">
        <v>830</v>
      </c>
      <c r="G121" s="8"/>
      <c r="H121" s="20">
        <v>44387</v>
      </c>
      <c r="I121" s="99"/>
      <c r="J121" s="181"/>
      <c r="K121" s="100"/>
      <c r="L121" s="101"/>
      <c r="N121" s="3"/>
      <c r="P121" s="213"/>
    </row>
    <row r="122" spans="1:16" ht="14.4" hidden="1" customHeight="1" outlineLevel="1" x14ac:dyDescent="0.3">
      <c r="A122" s="171">
        <v>41101</v>
      </c>
      <c r="B122" s="18">
        <f t="shared" si="17"/>
        <v>41122</v>
      </c>
      <c r="C122" s="48"/>
      <c r="D122" s="19"/>
      <c r="E122" s="142"/>
      <c r="F122" s="39"/>
      <c r="G122" s="8"/>
      <c r="H122" s="20">
        <v>44388</v>
      </c>
      <c r="I122" s="99"/>
      <c r="J122" s="156"/>
      <c r="K122" s="100"/>
      <c r="L122" s="101"/>
      <c r="N122" s="3"/>
      <c r="P122" s="213"/>
    </row>
    <row r="123" spans="1:16" ht="14.4" hidden="1" customHeight="1" outlineLevel="1" x14ac:dyDescent="0.3">
      <c r="A123" s="18">
        <v>41102</v>
      </c>
      <c r="B123" s="18">
        <f t="shared" si="17"/>
        <v>41123</v>
      </c>
      <c r="C123" s="48"/>
      <c r="D123" s="19"/>
      <c r="E123" s="142"/>
      <c r="F123" s="39"/>
      <c r="G123" s="8"/>
      <c r="H123" s="20">
        <v>44389</v>
      </c>
      <c r="I123" s="99">
        <v>0</v>
      </c>
      <c r="J123" s="156"/>
      <c r="K123" s="100">
        <v>0</v>
      </c>
      <c r="L123" s="101">
        <v>0</v>
      </c>
      <c r="P123" s="213"/>
    </row>
    <row r="124" spans="1:16" ht="14.4" hidden="1" customHeight="1" outlineLevel="1" x14ac:dyDescent="0.3">
      <c r="A124" s="18">
        <v>41103</v>
      </c>
      <c r="B124" s="18">
        <f t="shared" si="17"/>
        <v>41124</v>
      </c>
      <c r="C124" s="48"/>
      <c r="D124" s="19"/>
      <c r="E124" s="142"/>
      <c r="F124" s="39"/>
      <c r="G124" s="8"/>
      <c r="H124" s="20">
        <v>44390</v>
      </c>
      <c r="I124" s="99">
        <v>0</v>
      </c>
      <c r="J124" s="156"/>
      <c r="K124" s="100">
        <v>0</v>
      </c>
      <c r="L124" s="101">
        <v>0</v>
      </c>
      <c r="P124" s="213"/>
    </row>
    <row r="125" spans="1:16" ht="14.4" hidden="1" customHeight="1" outlineLevel="1" x14ac:dyDescent="0.3">
      <c r="A125" s="18">
        <v>41104</v>
      </c>
      <c r="B125" s="18">
        <f t="shared" si="17"/>
        <v>41125</v>
      </c>
      <c r="C125" s="48"/>
      <c r="D125" s="19"/>
      <c r="E125" s="142"/>
      <c r="F125" s="39"/>
      <c r="G125" s="8"/>
      <c r="H125" s="20">
        <v>44391</v>
      </c>
      <c r="I125" s="102">
        <v>0</v>
      </c>
      <c r="J125" s="157"/>
      <c r="K125" s="103">
        <v>0</v>
      </c>
      <c r="L125" s="104">
        <v>0</v>
      </c>
      <c r="P125" s="213"/>
    </row>
    <row r="126" spans="1:16" ht="14.4" hidden="1" customHeight="1" outlineLevel="1" x14ac:dyDescent="0.3">
      <c r="A126" s="18">
        <v>41105</v>
      </c>
      <c r="B126" s="18">
        <f t="shared" si="17"/>
        <v>41126</v>
      </c>
      <c r="C126" s="48"/>
      <c r="D126" s="19"/>
      <c r="E126" s="142"/>
      <c r="F126" s="39"/>
      <c r="G126" s="8"/>
      <c r="H126" s="20">
        <v>44392</v>
      </c>
      <c r="I126" s="102">
        <v>0</v>
      </c>
      <c r="J126" s="157"/>
      <c r="K126" s="103">
        <v>0</v>
      </c>
      <c r="L126" s="104">
        <v>0</v>
      </c>
      <c r="P126" s="213"/>
    </row>
    <row r="127" spans="1:16" ht="14.4" hidden="1" customHeight="1" outlineLevel="1" x14ac:dyDescent="0.3">
      <c r="A127" s="18">
        <v>41106</v>
      </c>
      <c r="B127" s="18">
        <f t="shared" si="17"/>
        <v>41127</v>
      </c>
      <c r="C127" s="48"/>
      <c r="D127" s="19"/>
      <c r="E127" s="142"/>
      <c r="F127" s="39"/>
      <c r="G127" s="8"/>
      <c r="H127" s="20">
        <v>44393</v>
      </c>
      <c r="I127" s="102">
        <v>0</v>
      </c>
      <c r="J127" s="157"/>
      <c r="K127" s="103">
        <v>0</v>
      </c>
      <c r="L127" s="104">
        <v>0</v>
      </c>
      <c r="P127" s="213"/>
    </row>
    <row r="128" spans="1:16" collapsed="1" x14ac:dyDescent="0.3">
      <c r="A128" s="171">
        <v>41107</v>
      </c>
      <c r="B128" s="18">
        <f t="shared" si="17"/>
        <v>41128</v>
      </c>
      <c r="C128" s="36">
        <v>1210</v>
      </c>
      <c r="D128" s="21">
        <v>1180</v>
      </c>
      <c r="E128" s="142">
        <v>1008</v>
      </c>
      <c r="F128" s="40">
        <v>875</v>
      </c>
      <c r="G128" s="8"/>
      <c r="H128" s="20">
        <v>44394</v>
      </c>
      <c r="I128" s="102">
        <v>0</v>
      </c>
      <c r="J128" s="157"/>
      <c r="K128" s="103">
        <v>0</v>
      </c>
      <c r="L128" s="104">
        <v>0</v>
      </c>
      <c r="P128" s="213"/>
    </row>
    <row r="129" spans="1:16" ht="14.4" hidden="1" customHeight="1" outlineLevel="1" x14ac:dyDescent="0.3">
      <c r="A129" s="171">
        <v>41108</v>
      </c>
      <c r="B129" s="18">
        <f t="shared" si="17"/>
        <v>41129</v>
      </c>
      <c r="C129" s="36"/>
      <c r="D129" s="19"/>
      <c r="E129" s="142"/>
      <c r="F129" s="39"/>
      <c r="G129" s="8"/>
      <c r="H129" s="20">
        <v>44395</v>
      </c>
      <c r="I129" s="102">
        <v>0</v>
      </c>
      <c r="J129" s="157"/>
      <c r="K129" s="103">
        <v>0</v>
      </c>
      <c r="L129" s="104">
        <v>0</v>
      </c>
      <c r="P129" s="213"/>
    </row>
    <row r="130" spans="1:16" ht="14.4" hidden="1" customHeight="1" outlineLevel="1" x14ac:dyDescent="0.3">
      <c r="A130" s="18">
        <v>41109</v>
      </c>
      <c r="B130" s="18">
        <f t="shared" si="17"/>
        <v>41130</v>
      </c>
      <c r="C130" s="36"/>
      <c r="D130" s="19"/>
      <c r="E130" s="142"/>
      <c r="F130" s="39"/>
      <c r="G130" s="8"/>
      <c r="H130" s="20">
        <v>44396</v>
      </c>
      <c r="I130" s="102">
        <v>0</v>
      </c>
      <c r="J130" s="157"/>
      <c r="K130" s="103">
        <v>0</v>
      </c>
      <c r="L130" s="104">
        <v>0</v>
      </c>
      <c r="P130" s="213"/>
    </row>
    <row r="131" spans="1:16" ht="14.4" hidden="1" customHeight="1" outlineLevel="1" x14ac:dyDescent="0.3">
      <c r="A131" s="18">
        <v>41110</v>
      </c>
      <c r="B131" s="18">
        <f t="shared" si="17"/>
        <v>41131</v>
      </c>
      <c r="C131" s="36"/>
      <c r="D131" s="19"/>
      <c r="E131" s="142"/>
      <c r="F131" s="39"/>
      <c r="G131" s="8"/>
      <c r="H131" s="20">
        <v>44397</v>
      </c>
      <c r="I131" s="102">
        <v>0</v>
      </c>
      <c r="J131" s="157"/>
      <c r="K131" s="103">
        <v>0</v>
      </c>
      <c r="L131" s="104">
        <v>0</v>
      </c>
      <c r="P131" s="213"/>
    </row>
    <row r="132" spans="1:16" ht="14.4" hidden="1" customHeight="1" outlineLevel="1" x14ac:dyDescent="0.3">
      <c r="A132" s="18">
        <v>41111</v>
      </c>
      <c r="B132" s="18">
        <f t="shared" si="17"/>
        <v>41132</v>
      </c>
      <c r="C132" s="36"/>
      <c r="D132" s="19"/>
      <c r="E132" s="142"/>
      <c r="F132" s="39"/>
      <c r="G132" s="8"/>
      <c r="H132" s="20">
        <v>44398</v>
      </c>
      <c r="I132" s="102">
        <v>0</v>
      </c>
      <c r="J132" s="157"/>
      <c r="K132" s="103">
        <v>0</v>
      </c>
      <c r="L132" s="104">
        <v>0</v>
      </c>
      <c r="P132" s="213"/>
    </row>
    <row r="133" spans="1:16" ht="14.4" hidden="1" customHeight="1" outlineLevel="1" x14ac:dyDescent="0.3">
      <c r="A133" s="18">
        <v>41112</v>
      </c>
      <c r="B133" s="18">
        <f t="shared" si="17"/>
        <v>41133</v>
      </c>
      <c r="C133" s="36"/>
      <c r="D133" s="19"/>
      <c r="E133" s="142"/>
      <c r="F133" s="39"/>
      <c r="G133" s="8"/>
      <c r="H133" s="20">
        <v>44399</v>
      </c>
      <c r="I133" s="102">
        <v>0</v>
      </c>
      <c r="J133" s="157"/>
      <c r="K133" s="103">
        <v>0</v>
      </c>
      <c r="L133" s="104">
        <v>0</v>
      </c>
      <c r="P133" s="213"/>
    </row>
    <row r="134" spans="1:16" ht="14.4" hidden="1" customHeight="1" outlineLevel="1" x14ac:dyDescent="0.3">
      <c r="A134" s="18">
        <v>41113</v>
      </c>
      <c r="B134" s="18">
        <f t="shared" si="17"/>
        <v>41134</v>
      </c>
      <c r="C134" s="36"/>
      <c r="D134" s="19"/>
      <c r="E134" s="142"/>
      <c r="F134" s="39"/>
      <c r="G134" s="8"/>
      <c r="H134" s="20">
        <v>44400</v>
      </c>
      <c r="I134" s="102">
        <v>0</v>
      </c>
      <c r="J134" s="157"/>
      <c r="K134" s="103">
        <v>0</v>
      </c>
      <c r="L134" s="104">
        <v>0</v>
      </c>
      <c r="P134" s="213"/>
    </row>
    <row r="135" spans="1:16" collapsed="1" x14ac:dyDescent="0.3">
      <c r="A135" s="171">
        <v>41114</v>
      </c>
      <c r="B135" s="18">
        <f t="shared" si="17"/>
        <v>41135</v>
      </c>
      <c r="C135" s="36">
        <v>1348</v>
      </c>
      <c r="D135" s="21">
        <v>1318</v>
      </c>
      <c r="E135" s="142">
        <v>1147</v>
      </c>
      <c r="F135" s="40">
        <v>898</v>
      </c>
      <c r="G135" s="8"/>
      <c r="H135" s="20">
        <v>44401</v>
      </c>
      <c r="I135" s="102">
        <v>0</v>
      </c>
      <c r="J135" s="157"/>
      <c r="K135" s="103">
        <v>0</v>
      </c>
      <c r="L135" s="104">
        <v>0</v>
      </c>
      <c r="P135" s="213"/>
    </row>
    <row r="136" spans="1:16" ht="14.4" hidden="1" customHeight="1" outlineLevel="1" x14ac:dyDescent="0.3">
      <c r="A136" s="171">
        <v>41115</v>
      </c>
      <c r="B136" s="18">
        <f t="shared" si="17"/>
        <v>41136</v>
      </c>
      <c r="C136" s="36"/>
      <c r="D136" s="19"/>
      <c r="E136" s="142"/>
      <c r="F136" s="39"/>
      <c r="G136" s="8"/>
      <c r="H136" s="20">
        <v>44402</v>
      </c>
      <c r="I136" s="102">
        <v>0</v>
      </c>
      <c r="J136" s="157"/>
      <c r="K136" s="103">
        <v>0</v>
      </c>
      <c r="L136" s="104">
        <v>0</v>
      </c>
      <c r="P136" s="213"/>
    </row>
    <row r="137" spans="1:16" ht="14.4" hidden="1" customHeight="1" outlineLevel="1" x14ac:dyDescent="0.3">
      <c r="A137" s="18">
        <v>41116</v>
      </c>
      <c r="B137" s="18">
        <f t="shared" si="17"/>
        <v>41137</v>
      </c>
      <c r="C137" s="36"/>
      <c r="D137" s="19"/>
      <c r="E137" s="142"/>
      <c r="F137" s="39"/>
      <c r="G137" s="8"/>
      <c r="H137" s="20">
        <v>44403</v>
      </c>
      <c r="I137" s="102">
        <v>0</v>
      </c>
      <c r="J137" s="157"/>
      <c r="K137" s="103">
        <v>0</v>
      </c>
      <c r="L137" s="104">
        <v>0</v>
      </c>
      <c r="P137" s="213"/>
    </row>
    <row r="138" spans="1:16" ht="14.4" hidden="1" customHeight="1" outlineLevel="1" x14ac:dyDescent="0.3">
      <c r="A138" s="18">
        <v>41117</v>
      </c>
      <c r="B138" s="18">
        <f t="shared" si="17"/>
        <v>41138</v>
      </c>
      <c r="C138" s="36"/>
      <c r="D138" s="19"/>
      <c r="E138" s="142"/>
      <c r="F138" s="39"/>
      <c r="G138" s="8"/>
      <c r="H138" s="20">
        <v>44404</v>
      </c>
      <c r="I138" s="102">
        <v>0</v>
      </c>
      <c r="J138" s="157"/>
      <c r="K138" s="103">
        <v>0</v>
      </c>
      <c r="L138" s="104">
        <v>0</v>
      </c>
      <c r="P138" s="213"/>
    </row>
    <row r="139" spans="1:16" ht="14.4" hidden="1" customHeight="1" outlineLevel="1" x14ac:dyDescent="0.3">
      <c r="A139" s="18">
        <v>41118</v>
      </c>
      <c r="B139" s="18">
        <f t="shared" si="17"/>
        <v>41139</v>
      </c>
      <c r="C139" s="36"/>
      <c r="D139" s="19"/>
      <c r="E139" s="142"/>
      <c r="F139" s="39"/>
      <c r="G139" s="8"/>
      <c r="H139" s="20">
        <v>44405</v>
      </c>
      <c r="I139" s="102">
        <v>0</v>
      </c>
      <c r="J139" s="157"/>
      <c r="K139" s="103">
        <v>0</v>
      </c>
      <c r="L139" s="104">
        <v>0</v>
      </c>
      <c r="P139" s="213"/>
    </row>
    <row r="140" spans="1:16" ht="14.4" hidden="1" customHeight="1" outlineLevel="1" x14ac:dyDescent="0.3">
      <c r="A140" s="18">
        <v>41119</v>
      </c>
      <c r="B140" s="18">
        <f t="shared" si="17"/>
        <v>41140</v>
      </c>
      <c r="C140" s="36"/>
      <c r="D140" s="19"/>
      <c r="E140" s="142"/>
      <c r="F140" s="39"/>
      <c r="G140" s="8"/>
      <c r="H140" s="20">
        <v>44406</v>
      </c>
      <c r="I140" s="102">
        <v>0</v>
      </c>
      <c r="J140" s="157"/>
      <c r="K140" s="103">
        <v>0</v>
      </c>
      <c r="L140" s="104">
        <v>0</v>
      </c>
      <c r="P140" s="213"/>
    </row>
    <row r="141" spans="1:16" ht="14.4" hidden="1" customHeight="1" outlineLevel="1" x14ac:dyDescent="0.3">
      <c r="A141" s="18">
        <v>41120</v>
      </c>
      <c r="B141" s="18">
        <f t="shared" si="17"/>
        <v>41141</v>
      </c>
      <c r="C141" s="36"/>
      <c r="D141" s="19"/>
      <c r="E141" s="142"/>
      <c r="F141" s="39"/>
      <c r="G141" s="8"/>
      <c r="H141" s="20">
        <v>44407</v>
      </c>
      <c r="I141" s="102">
        <v>0</v>
      </c>
      <c r="J141" s="157"/>
      <c r="K141" s="103">
        <v>0</v>
      </c>
      <c r="L141" s="104">
        <v>0</v>
      </c>
      <c r="P141" s="213"/>
    </row>
    <row r="142" spans="1:16" collapsed="1" x14ac:dyDescent="0.3">
      <c r="A142" s="171">
        <v>41121</v>
      </c>
      <c r="B142" s="18">
        <f t="shared" ref="B142:B205" si="19">A142+21</f>
        <v>41142</v>
      </c>
      <c r="C142" s="36">
        <v>1258</v>
      </c>
      <c r="D142" s="21">
        <v>1228</v>
      </c>
      <c r="E142" s="142">
        <v>1068</v>
      </c>
      <c r="F142" s="40">
        <v>880</v>
      </c>
      <c r="G142" s="8"/>
      <c r="H142" s="20">
        <v>44408</v>
      </c>
      <c r="I142" s="102">
        <v>0</v>
      </c>
      <c r="J142" s="157"/>
      <c r="K142" s="103">
        <v>0</v>
      </c>
      <c r="L142" s="104">
        <v>0</v>
      </c>
      <c r="P142" s="213"/>
    </row>
    <row r="143" spans="1:16" ht="14.4" hidden="1" customHeight="1" outlineLevel="1" x14ac:dyDescent="0.3">
      <c r="A143" s="171">
        <v>41122</v>
      </c>
      <c r="B143" s="18">
        <f t="shared" si="19"/>
        <v>41143</v>
      </c>
      <c r="C143" s="36"/>
      <c r="D143" s="19"/>
      <c r="E143" s="142"/>
      <c r="F143" s="39"/>
      <c r="G143" s="8"/>
      <c r="H143" s="20">
        <v>44409</v>
      </c>
      <c r="I143" s="102">
        <v>0</v>
      </c>
      <c r="J143" s="157"/>
      <c r="K143" s="103">
        <v>0</v>
      </c>
      <c r="L143" s="104">
        <v>0</v>
      </c>
      <c r="P143" s="213"/>
    </row>
    <row r="144" spans="1:16" ht="14.4" hidden="1" customHeight="1" outlineLevel="1" x14ac:dyDescent="0.3">
      <c r="A144" s="18">
        <v>41123</v>
      </c>
      <c r="B144" s="18">
        <f t="shared" si="19"/>
        <v>41144</v>
      </c>
      <c r="C144" s="36"/>
      <c r="D144" s="19"/>
      <c r="E144" s="142"/>
      <c r="F144" s="39"/>
      <c r="G144" s="8"/>
      <c r="H144" s="20">
        <v>44410</v>
      </c>
      <c r="I144" s="102">
        <v>0</v>
      </c>
      <c r="J144" s="157"/>
      <c r="K144" s="103">
        <v>0</v>
      </c>
      <c r="L144" s="104">
        <v>0</v>
      </c>
      <c r="P144" s="213"/>
    </row>
    <row r="145" spans="1:16" ht="14.4" hidden="1" customHeight="1" outlineLevel="1" x14ac:dyDescent="0.3">
      <c r="A145" s="18">
        <v>41124</v>
      </c>
      <c r="B145" s="18">
        <f t="shared" si="19"/>
        <v>41145</v>
      </c>
      <c r="C145" s="36"/>
      <c r="D145" s="19"/>
      <c r="E145" s="142"/>
      <c r="F145" s="39"/>
      <c r="G145" s="8"/>
      <c r="H145" s="20">
        <v>44411</v>
      </c>
      <c r="I145" s="102">
        <v>0</v>
      </c>
      <c r="J145" s="157"/>
      <c r="K145" s="103">
        <v>0</v>
      </c>
      <c r="L145" s="104">
        <v>0</v>
      </c>
      <c r="P145" s="213"/>
    </row>
    <row r="146" spans="1:16" ht="14.4" hidden="1" customHeight="1" outlineLevel="1" x14ac:dyDescent="0.3">
      <c r="A146" s="18">
        <v>41125</v>
      </c>
      <c r="B146" s="18">
        <f t="shared" si="19"/>
        <v>41146</v>
      </c>
      <c r="C146" s="36"/>
      <c r="D146" s="19"/>
      <c r="E146" s="142"/>
      <c r="F146" s="39"/>
      <c r="G146" s="8"/>
      <c r="H146" s="20">
        <v>44412</v>
      </c>
      <c r="I146" s="102">
        <v>0</v>
      </c>
      <c r="J146" s="157"/>
      <c r="K146" s="103">
        <v>0</v>
      </c>
      <c r="L146" s="104">
        <v>0</v>
      </c>
      <c r="P146" s="213"/>
    </row>
    <row r="147" spans="1:16" ht="14.4" hidden="1" customHeight="1" outlineLevel="1" x14ac:dyDescent="0.3">
      <c r="A147" s="18">
        <v>41126</v>
      </c>
      <c r="B147" s="18">
        <f t="shared" si="19"/>
        <v>41147</v>
      </c>
      <c r="C147" s="36"/>
      <c r="D147" s="19"/>
      <c r="E147" s="142"/>
      <c r="F147" s="39"/>
      <c r="G147" s="8"/>
      <c r="H147" s="20">
        <v>44413</v>
      </c>
      <c r="I147" s="102">
        <v>0</v>
      </c>
      <c r="J147" s="157"/>
      <c r="K147" s="103">
        <v>0</v>
      </c>
      <c r="L147" s="104">
        <v>0</v>
      </c>
      <c r="P147" s="213"/>
    </row>
    <row r="148" spans="1:16" ht="14.4" hidden="1" customHeight="1" outlineLevel="1" x14ac:dyDescent="0.3">
      <c r="A148" s="18">
        <v>41127</v>
      </c>
      <c r="B148" s="18">
        <f t="shared" si="19"/>
        <v>41148</v>
      </c>
      <c r="C148" s="36"/>
      <c r="D148" s="19"/>
      <c r="E148" s="142"/>
      <c r="F148" s="39"/>
      <c r="G148" s="8"/>
      <c r="H148" s="20">
        <v>44414</v>
      </c>
      <c r="I148" s="102">
        <v>0</v>
      </c>
      <c r="J148" s="157"/>
      <c r="K148" s="103">
        <v>0</v>
      </c>
      <c r="L148" s="104">
        <v>0</v>
      </c>
      <c r="P148" s="213"/>
    </row>
    <row r="149" spans="1:16" collapsed="1" x14ac:dyDescent="0.3">
      <c r="A149" s="171">
        <v>41128</v>
      </c>
      <c r="B149" s="18">
        <f t="shared" si="19"/>
        <v>41149</v>
      </c>
      <c r="C149" s="36">
        <v>1178</v>
      </c>
      <c r="D149" s="21">
        <v>1148</v>
      </c>
      <c r="E149" s="142">
        <v>800</v>
      </c>
      <c r="F149" s="40">
        <v>650</v>
      </c>
      <c r="G149" s="8"/>
      <c r="H149" s="20">
        <v>44415</v>
      </c>
      <c r="I149" s="102">
        <v>0</v>
      </c>
      <c r="J149" s="157"/>
      <c r="K149" s="103">
        <v>0</v>
      </c>
      <c r="L149" s="104">
        <v>0</v>
      </c>
      <c r="M149" s="47"/>
      <c r="P149" s="213"/>
    </row>
    <row r="150" spans="1:16" ht="14.4" hidden="1" customHeight="1" outlineLevel="1" x14ac:dyDescent="0.3">
      <c r="A150" s="171">
        <v>41129</v>
      </c>
      <c r="B150" s="18">
        <f t="shared" si="19"/>
        <v>41150</v>
      </c>
      <c r="C150" s="36"/>
      <c r="D150" s="19"/>
      <c r="E150" s="142"/>
      <c r="F150" s="39"/>
      <c r="G150" s="8"/>
      <c r="H150" s="20">
        <v>44416</v>
      </c>
      <c r="I150" s="102">
        <v>0</v>
      </c>
      <c r="J150" s="157"/>
      <c r="K150" s="103">
        <v>0</v>
      </c>
      <c r="L150" s="104">
        <v>0</v>
      </c>
      <c r="M150" s="154"/>
      <c r="P150" s="213"/>
    </row>
    <row r="151" spans="1:16" ht="14.4" hidden="1" customHeight="1" outlineLevel="1" x14ac:dyDescent="0.3">
      <c r="A151" s="18">
        <v>41130</v>
      </c>
      <c r="B151" s="18">
        <f t="shared" si="19"/>
        <v>41151</v>
      </c>
      <c r="C151" s="36"/>
      <c r="D151" s="19"/>
      <c r="E151" s="142"/>
      <c r="F151" s="39"/>
      <c r="G151" s="8"/>
      <c r="H151" s="20">
        <v>44417</v>
      </c>
      <c r="I151" s="102">
        <v>0</v>
      </c>
      <c r="J151" s="157"/>
      <c r="K151" s="103">
        <v>0</v>
      </c>
      <c r="L151" s="104">
        <v>0</v>
      </c>
      <c r="M151" s="154"/>
      <c r="P151" s="213"/>
    </row>
    <row r="152" spans="1:16" ht="14.4" hidden="1" customHeight="1" outlineLevel="1" x14ac:dyDescent="0.3">
      <c r="A152" s="18">
        <v>41131</v>
      </c>
      <c r="B152" s="18">
        <f t="shared" si="19"/>
        <v>41152</v>
      </c>
      <c r="C152" s="36"/>
      <c r="D152" s="19"/>
      <c r="E152" s="142"/>
      <c r="F152" s="39"/>
      <c r="G152" s="8"/>
      <c r="H152" s="20">
        <v>44418</v>
      </c>
      <c r="I152" s="102">
        <v>0</v>
      </c>
      <c r="J152" s="157"/>
      <c r="K152" s="103">
        <v>0</v>
      </c>
      <c r="L152" s="104">
        <v>0</v>
      </c>
      <c r="M152" s="3"/>
      <c r="P152" s="213"/>
    </row>
    <row r="153" spans="1:16" ht="14.4" hidden="1" customHeight="1" outlineLevel="1" x14ac:dyDescent="0.3">
      <c r="A153" s="18">
        <v>41132</v>
      </c>
      <c r="B153" s="18">
        <f t="shared" si="19"/>
        <v>41153</v>
      </c>
      <c r="C153" s="36"/>
      <c r="D153" s="19"/>
      <c r="E153" s="142"/>
      <c r="F153" s="39"/>
      <c r="G153" s="8"/>
      <c r="H153" s="20">
        <v>44419</v>
      </c>
      <c r="I153" s="102">
        <v>0</v>
      </c>
      <c r="J153" s="157"/>
      <c r="K153" s="103">
        <v>0</v>
      </c>
      <c r="L153" s="104">
        <v>0</v>
      </c>
      <c r="M153" s="25"/>
      <c r="P153" s="213"/>
    </row>
    <row r="154" spans="1:16" ht="14.4" hidden="1" customHeight="1" outlineLevel="1" x14ac:dyDescent="0.3">
      <c r="A154" s="18">
        <v>41133</v>
      </c>
      <c r="B154" s="18">
        <f t="shared" si="19"/>
        <v>41154</v>
      </c>
      <c r="C154" s="36"/>
      <c r="D154" s="19"/>
      <c r="E154" s="142"/>
      <c r="F154" s="39"/>
      <c r="G154" s="8"/>
      <c r="H154" s="20">
        <v>44420</v>
      </c>
      <c r="I154" s="102">
        <v>0</v>
      </c>
      <c r="J154" s="157"/>
      <c r="K154" s="103">
        <v>0</v>
      </c>
      <c r="L154" s="104">
        <v>0</v>
      </c>
      <c r="M154" s="25"/>
      <c r="P154" s="213"/>
    </row>
    <row r="155" spans="1:16" ht="14.4" hidden="1" customHeight="1" outlineLevel="1" x14ac:dyDescent="0.3">
      <c r="A155" s="18">
        <v>41134</v>
      </c>
      <c r="B155" s="18">
        <f t="shared" si="19"/>
        <v>41155</v>
      </c>
      <c r="C155" s="36"/>
      <c r="D155" s="19"/>
      <c r="E155" s="142"/>
      <c r="F155" s="39"/>
      <c r="G155" s="8"/>
      <c r="H155" s="20">
        <v>44421</v>
      </c>
      <c r="I155" s="102">
        <v>0</v>
      </c>
      <c r="J155" s="157"/>
      <c r="K155" s="103">
        <v>0</v>
      </c>
      <c r="L155" s="104">
        <v>0</v>
      </c>
      <c r="M155" s="25"/>
      <c r="P155" s="213"/>
    </row>
    <row r="156" spans="1:16" collapsed="1" x14ac:dyDescent="0.3">
      <c r="A156" s="171">
        <v>41135</v>
      </c>
      <c r="B156" s="18">
        <f t="shared" si="19"/>
        <v>41156</v>
      </c>
      <c r="C156" s="36">
        <v>723</v>
      </c>
      <c r="D156" s="21">
        <v>693</v>
      </c>
      <c r="E156" s="142">
        <v>584</v>
      </c>
      <c r="F156" s="40">
        <v>535</v>
      </c>
      <c r="G156" s="8"/>
      <c r="H156" s="20">
        <v>44422</v>
      </c>
      <c r="I156" s="102">
        <v>0</v>
      </c>
      <c r="J156" s="157"/>
      <c r="K156" s="103">
        <v>0</v>
      </c>
      <c r="L156" s="104">
        <v>0</v>
      </c>
      <c r="M156" s="3"/>
      <c r="P156" s="213"/>
    </row>
    <row r="157" spans="1:16" ht="14.4" hidden="1" customHeight="1" outlineLevel="1" x14ac:dyDescent="0.25">
      <c r="A157" s="171">
        <v>41136</v>
      </c>
      <c r="B157" s="18">
        <f t="shared" si="19"/>
        <v>41157</v>
      </c>
      <c r="C157" s="36"/>
      <c r="D157" s="19"/>
      <c r="E157" s="142"/>
      <c r="F157" s="39"/>
      <c r="G157" s="8"/>
      <c r="H157" s="20">
        <v>44423</v>
      </c>
      <c r="I157" s="102">
        <v>0</v>
      </c>
      <c r="J157" s="157"/>
      <c r="K157" s="103">
        <v>0</v>
      </c>
      <c r="L157" s="104">
        <v>0</v>
      </c>
      <c r="P157" s="213"/>
    </row>
    <row r="158" spans="1:16" ht="14.4" hidden="1" customHeight="1" outlineLevel="1" x14ac:dyDescent="0.25">
      <c r="A158" s="18">
        <v>41137</v>
      </c>
      <c r="B158" s="18">
        <f t="shared" si="19"/>
        <v>41158</v>
      </c>
      <c r="C158" s="36"/>
      <c r="D158" s="19"/>
      <c r="E158" s="142"/>
      <c r="F158" s="39"/>
      <c r="G158" s="8"/>
      <c r="H158" s="20">
        <v>44424</v>
      </c>
      <c r="I158" s="102">
        <v>0</v>
      </c>
      <c r="J158" s="157"/>
      <c r="K158" s="103">
        <v>0</v>
      </c>
      <c r="L158" s="104">
        <v>0</v>
      </c>
      <c r="P158" s="213"/>
    </row>
    <row r="159" spans="1:16" ht="14.4" hidden="1" customHeight="1" outlineLevel="1" x14ac:dyDescent="0.25">
      <c r="A159" s="18">
        <v>41138</v>
      </c>
      <c r="B159" s="18">
        <f t="shared" si="19"/>
        <v>41159</v>
      </c>
      <c r="C159" s="36"/>
      <c r="D159" s="19"/>
      <c r="E159" s="142"/>
      <c r="F159" s="39"/>
      <c r="G159" s="8"/>
      <c r="H159" s="20">
        <v>44425</v>
      </c>
      <c r="I159" s="102">
        <v>0</v>
      </c>
      <c r="J159" s="157"/>
      <c r="K159" s="103">
        <v>0</v>
      </c>
      <c r="L159" s="104">
        <v>0</v>
      </c>
      <c r="P159" s="213"/>
    </row>
    <row r="160" spans="1:16" ht="14.4" hidden="1" customHeight="1" outlineLevel="1" x14ac:dyDescent="0.25">
      <c r="A160" s="18">
        <v>41139</v>
      </c>
      <c r="B160" s="18">
        <f t="shared" si="19"/>
        <v>41160</v>
      </c>
      <c r="C160" s="36"/>
      <c r="D160" s="19"/>
      <c r="E160" s="142"/>
      <c r="F160" s="39"/>
      <c r="G160" s="8"/>
      <c r="H160" s="20">
        <v>44426</v>
      </c>
      <c r="I160" s="102">
        <v>0</v>
      </c>
      <c r="J160" s="157"/>
      <c r="K160" s="103">
        <v>0</v>
      </c>
      <c r="L160" s="104">
        <v>0</v>
      </c>
      <c r="P160" s="213"/>
    </row>
    <row r="161" spans="1:16" ht="14.4" hidden="1" customHeight="1" outlineLevel="1" x14ac:dyDescent="0.25">
      <c r="A161" s="18">
        <v>41140</v>
      </c>
      <c r="B161" s="18">
        <f t="shared" si="19"/>
        <v>41161</v>
      </c>
      <c r="C161" s="36"/>
      <c r="D161" s="19"/>
      <c r="E161" s="142"/>
      <c r="F161" s="39"/>
      <c r="G161" s="8"/>
      <c r="H161" s="20">
        <v>44427</v>
      </c>
      <c r="I161" s="102">
        <v>0</v>
      </c>
      <c r="J161" s="157"/>
      <c r="K161" s="103">
        <v>0</v>
      </c>
      <c r="L161" s="104">
        <v>0</v>
      </c>
      <c r="P161" s="213"/>
    </row>
    <row r="162" spans="1:16" ht="14.4" hidden="1" customHeight="1" outlineLevel="1" x14ac:dyDescent="0.25">
      <c r="A162" s="18">
        <v>41141</v>
      </c>
      <c r="B162" s="18">
        <f t="shared" si="19"/>
        <v>41162</v>
      </c>
      <c r="C162" s="36"/>
      <c r="D162" s="19"/>
      <c r="E162" s="142"/>
      <c r="F162" s="39"/>
      <c r="G162" s="8"/>
      <c r="H162" s="20">
        <v>44428</v>
      </c>
      <c r="I162" s="102">
        <v>0</v>
      </c>
      <c r="J162" s="157"/>
      <c r="K162" s="103">
        <v>0</v>
      </c>
      <c r="L162" s="104">
        <v>0</v>
      </c>
      <c r="P162" s="213"/>
    </row>
    <row r="163" spans="1:16" collapsed="1" x14ac:dyDescent="0.3">
      <c r="A163" s="171">
        <v>41142</v>
      </c>
      <c r="B163" s="18">
        <f t="shared" si="19"/>
        <v>41163</v>
      </c>
      <c r="C163" s="36">
        <v>672</v>
      </c>
      <c r="D163" s="21">
        <v>642</v>
      </c>
      <c r="E163" s="142">
        <v>551</v>
      </c>
      <c r="F163" s="40">
        <v>507</v>
      </c>
      <c r="G163" s="8"/>
      <c r="H163" s="20">
        <v>44429</v>
      </c>
      <c r="I163" s="192">
        <v>34.5</v>
      </c>
      <c r="J163" s="186">
        <v>36.1</v>
      </c>
      <c r="K163" s="187">
        <v>24.75</v>
      </c>
      <c r="L163" s="188">
        <v>26</v>
      </c>
      <c r="P163" s="218">
        <f>+J163+7</f>
        <v>43.1</v>
      </c>
    </row>
    <row r="164" spans="1:16" x14ac:dyDescent="0.3">
      <c r="A164" s="171">
        <v>41143</v>
      </c>
      <c r="B164" s="18">
        <f t="shared" si="19"/>
        <v>41164</v>
      </c>
      <c r="C164" s="50">
        <f t="shared" ref="C164:C195" si="20">SUM(J164:J184)</f>
        <v>667.2700000000001</v>
      </c>
      <c r="D164" s="19">
        <f t="shared" ref="D164:D167" si="21">SUM(I164:I184)</f>
        <v>636.76999999999987</v>
      </c>
      <c r="E164" s="34">
        <f t="shared" ref="E164:F180" si="22">SUM(K164:K184)</f>
        <v>547.24</v>
      </c>
      <c r="F164" s="39">
        <f t="shared" si="22"/>
        <v>503.52000000000021</v>
      </c>
      <c r="G164" s="8"/>
      <c r="H164" s="20">
        <v>44430</v>
      </c>
      <c r="I164" s="192">
        <v>34.5</v>
      </c>
      <c r="J164" s="178">
        <v>36.1</v>
      </c>
      <c r="K164" s="184">
        <v>24.75</v>
      </c>
      <c r="L164" s="106">
        <v>26</v>
      </c>
      <c r="N164" s="185" t="s">
        <v>35</v>
      </c>
      <c r="P164" s="218">
        <f t="shared" ref="P164:P181" si="23">+J164+7</f>
        <v>43.1</v>
      </c>
    </row>
    <row r="165" spans="1:16" x14ac:dyDescent="0.3">
      <c r="A165" s="18">
        <v>41144</v>
      </c>
      <c r="B165" s="7">
        <f t="shared" si="19"/>
        <v>41165</v>
      </c>
      <c r="C165" s="50">
        <f t="shared" si="20"/>
        <v>661.91000000000008</v>
      </c>
      <c r="D165" s="19">
        <f>SUM(I165:I185)</f>
        <v>631.40999999999985</v>
      </c>
      <c r="E165" s="34">
        <f t="shared" si="22"/>
        <v>546.88</v>
      </c>
      <c r="F165" s="39">
        <f t="shared" si="22"/>
        <v>500.06000000000023</v>
      </c>
      <c r="G165" s="8"/>
      <c r="H165" s="20">
        <v>44431</v>
      </c>
      <c r="I165" s="192">
        <v>29.5</v>
      </c>
      <c r="J165" s="179">
        <v>31.8</v>
      </c>
      <c r="K165" s="105">
        <v>28.76</v>
      </c>
      <c r="L165" s="194">
        <v>26</v>
      </c>
      <c r="N165" s="133" t="s">
        <v>36</v>
      </c>
      <c r="P165" s="222">
        <f t="shared" si="23"/>
        <v>38.799999999999997</v>
      </c>
    </row>
    <row r="166" spans="1:16" x14ac:dyDescent="0.3">
      <c r="A166" s="18">
        <v>41145</v>
      </c>
      <c r="B166" s="7">
        <f t="shared" si="19"/>
        <v>41166</v>
      </c>
      <c r="C166" s="50">
        <f t="shared" si="20"/>
        <v>660.85</v>
      </c>
      <c r="D166" s="19">
        <f t="shared" si="21"/>
        <v>631.04999999999984</v>
      </c>
      <c r="E166" s="34">
        <f t="shared" si="22"/>
        <v>542.51</v>
      </c>
      <c r="F166" s="39">
        <f t="shared" si="22"/>
        <v>496.60000000000025</v>
      </c>
      <c r="G166" s="8"/>
      <c r="H166" s="20">
        <v>44432</v>
      </c>
      <c r="I166" s="192">
        <v>29.5</v>
      </c>
      <c r="J166" s="179">
        <v>31.8</v>
      </c>
      <c r="K166" s="105">
        <v>28.76</v>
      </c>
      <c r="L166" s="194">
        <v>26</v>
      </c>
      <c r="N166" s="133" t="s">
        <v>36</v>
      </c>
      <c r="P166" s="222">
        <f t="shared" si="23"/>
        <v>38.799999999999997</v>
      </c>
    </row>
    <row r="167" spans="1:16" x14ac:dyDescent="0.3">
      <c r="A167" s="18">
        <v>41146</v>
      </c>
      <c r="B167" s="7">
        <f t="shared" si="19"/>
        <v>41167</v>
      </c>
      <c r="C167" s="50">
        <f t="shared" si="20"/>
        <v>659.79000000000008</v>
      </c>
      <c r="D167" s="19">
        <f t="shared" si="21"/>
        <v>630.68999999999983</v>
      </c>
      <c r="E167" s="34">
        <f t="shared" si="22"/>
        <v>538.14</v>
      </c>
      <c r="F167" s="39">
        <f t="shared" si="22"/>
        <v>493.14000000000021</v>
      </c>
      <c r="G167" s="8"/>
      <c r="H167" s="20">
        <v>44433</v>
      </c>
      <c r="I167" s="182">
        <v>30.39</v>
      </c>
      <c r="J167" s="183">
        <v>31.69</v>
      </c>
      <c r="K167" s="110">
        <v>26.12</v>
      </c>
      <c r="L167" s="188">
        <v>23.86</v>
      </c>
      <c r="N167" s="134" t="s">
        <v>37</v>
      </c>
      <c r="P167" s="214">
        <f t="shared" si="23"/>
        <v>38.69</v>
      </c>
    </row>
    <row r="168" spans="1:16" x14ac:dyDescent="0.3">
      <c r="A168" s="18">
        <v>42973</v>
      </c>
      <c r="B168" s="7">
        <f t="shared" si="19"/>
        <v>42994</v>
      </c>
      <c r="C168" s="50">
        <f t="shared" si="20"/>
        <v>658.84</v>
      </c>
      <c r="D168" s="19">
        <f t="shared" ref="D168:D205" si="24">SUM(I168:I188)</f>
        <v>629.43999999999983</v>
      </c>
      <c r="E168" s="34">
        <f t="shared" si="22"/>
        <v>536.41</v>
      </c>
      <c r="F168" s="39">
        <f t="shared" si="22"/>
        <v>491.82000000000022</v>
      </c>
      <c r="G168" s="8"/>
      <c r="H168" s="20">
        <v>44434</v>
      </c>
      <c r="I168" s="182">
        <v>30.39</v>
      </c>
      <c r="J168" s="183">
        <v>31.69</v>
      </c>
      <c r="K168" s="110">
        <v>26.12</v>
      </c>
      <c r="L168" s="188">
        <v>23.86</v>
      </c>
      <c r="N168" s="134" t="s">
        <v>37</v>
      </c>
      <c r="P168" s="214">
        <f t="shared" si="23"/>
        <v>38.69</v>
      </c>
    </row>
    <row r="169" spans="1:16" x14ac:dyDescent="0.3">
      <c r="A169" s="18">
        <v>42974</v>
      </c>
      <c r="B169" s="7">
        <f t="shared" si="19"/>
        <v>42995</v>
      </c>
      <c r="C169" s="50">
        <f t="shared" si="20"/>
        <v>657.8900000000001</v>
      </c>
      <c r="D169" s="19">
        <f t="shared" si="24"/>
        <v>628.18999999999983</v>
      </c>
      <c r="E169" s="34">
        <f t="shared" si="22"/>
        <v>534.67999999999995</v>
      </c>
      <c r="F169" s="39">
        <f t="shared" si="22"/>
        <v>490.50000000000023</v>
      </c>
      <c r="G169" s="8"/>
      <c r="H169" s="20">
        <v>44435</v>
      </c>
      <c r="I169" s="182">
        <v>30.39</v>
      </c>
      <c r="J169" s="183">
        <v>31.69</v>
      </c>
      <c r="K169" s="110">
        <v>26.12</v>
      </c>
      <c r="L169" s="188">
        <v>23.86</v>
      </c>
      <c r="N169" s="134" t="s">
        <v>37</v>
      </c>
      <c r="P169" s="214">
        <f t="shared" si="23"/>
        <v>38.69</v>
      </c>
    </row>
    <row r="170" spans="1:16" x14ac:dyDescent="0.3">
      <c r="A170" s="171">
        <v>42975</v>
      </c>
      <c r="B170" s="7">
        <f t="shared" si="19"/>
        <v>42996</v>
      </c>
      <c r="C170" s="50">
        <f t="shared" si="20"/>
        <v>656.94</v>
      </c>
      <c r="D170" s="19">
        <f t="shared" si="24"/>
        <v>626.93999999999983</v>
      </c>
      <c r="E170" s="34">
        <f t="shared" si="22"/>
        <v>532.94999999999993</v>
      </c>
      <c r="F170" s="39">
        <f t="shared" si="22"/>
        <v>489.18000000000023</v>
      </c>
      <c r="G170" s="8"/>
      <c r="H170" s="20">
        <v>44436</v>
      </c>
      <c r="I170" s="182">
        <v>30.39</v>
      </c>
      <c r="J170" s="183">
        <v>31.69</v>
      </c>
      <c r="K170" s="110">
        <v>26.12</v>
      </c>
      <c r="L170" s="188">
        <v>23.86</v>
      </c>
      <c r="N170" s="134" t="s">
        <v>37</v>
      </c>
      <c r="P170" s="214">
        <f t="shared" si="23"/>
        <v>38.69</v>
      </c>
    </row>
    <row r="171" spans="1:16" x14ac:dyDescent="0.3">
      <c r="A171" s="171">
        <v>42976</v>
      </c>
      <c r="B171" s="7">
        <f t="shared" si="19"/>
        <v>42997</v>
      </c>
      <c r="C171" s="50">
        <f t="shared" si="20"/>
        <v>655.99000000000012</v>
      </c>
      <c r="D171" s="19">
        <f t="shared" si="24"/>
        <v>625.68999999999983</v>
      </c>
      <c r="E171" s="34">
        <f t="shared" si="22"/>
        <v>531.21999999999991</v>
      </c>
      <c r="F171" s="39">
        <f t="shared" si="22"/>
        <v>487.86000000000024</v>
      </c>
      <c r="G171" s="8"/>
      <c r="H171" s="20">
        <v>44437</v>
      </c>
      <c r="I171" s="182">
        <v>30.39</v>
      </c>
      <c r="J171" s="183">
        <v>31.69</v>
      </c>
      <c r="K171" s="110">
        <v>26.12</v>
      </c>
      <c r="L171" s="188">
        <v>23.86</v>
      </c>
      <c r="N171" s="134" t="s">
        <v>37</v>
      </c>
      <c r="P171" s="214">
        <f t="shared" si="23"/>
        <v>38.69</v>
      </c>
    </row>
    <row r="172" spans="1:16" x14ac:dyDescent="0.3">
      <c r="A172" s="18">
        <v>42977</v>
      </c>
      <c r="B172" s="7">
        <f t="shared" si="19"/>
        <v>42998</v>
      </c>
      <c r="C172" s="50">
        <f t="shared" si="20"/>
        <v>655.04000000000008</v>
      </c>
      <c r="D172" s="19">
        <f t="shared" si="24"/>
        <v>624.43999999999983</v>
      </c>
      <c r="E172" s="34">
        <f t="shared" si="22"/>
        <v>529.4899999999999</v>
      </c>
      <c r="F172" s="39">
        <f t="shared" si="22"/>
        <v>486.54000000000025</v>
      </c>
      <c r="G172" s="8"/>
      <c r="H172" s="20">
        <v>44438</v>
      </c>
      <c r="I172" s="182">
        <v>30.39</v>
      </c>
      <c r="J172" s="183">
        <v>31.69</v>
      </c>
      <c r="K172" s="110">
        <v>26.12</v>
      </c>
      <c r="L172" s="188">
        <v>23.86</v>
      </c>
      <c r="N172" s="134" t="s">
        <v>37</v>
      </c>
      <c r="P172" s="214">
        <f t="shared" si="23"/>
        <v>38.69</v>
      </c>
    </row>
    <row r="173" spans="1:16" x14ac:dyDescent="0.3">
      <c r="A173" s="18">
        <v>42978</v>
      </c>
      <c r="B173" s="7">
        <f t="shared" si="19"/>
        <v>42999</v>
      </c>
      <c r="C173" s="50">
        <f t="shared" si="20"/>
        <v>654.09000000000015</v>
      </c>
      <c r="D173" s="19">
        <f t="shared" si="24"/>
        <v>623.18999999999983</v>
      </c>
      <c r="E173" s="34">
        <f t="shared" si="22"/>
        <v>527.75999999999988</v>
      </c>
      <c r="F173" s="39">
        <f t="shared" si="22"/>
        <v>485.2200000000002</v>
      </c>
      <c r="G173" s="8"/>
      <c r="H173" s="20">
        <v>44439</v>
      </c>
      <c r="I173" s="182">
        <v>30.39</v>
      </c>
      <c r="J173" s="183">
        <v>31.69</v>
      </c>
      <c r="K173" s="110">
        <v>26.12</v>
      </c>
      <c r="L173" s="188">
        <v>23.86</v>
      </c>
      <c r="N173" s="134" t="s">
        <v>37</v>
      </c>
      <c r="P173" s="214">
        <f t="shared" si="23"/>
        <v>38.69</v>
      </c>
    </row>
    <row r="174" spans="1:16" x14ac:dyDescent="0.3">
      <c r="A174" s="18">
        <v>42979</v>
      </c>
      <c r="B174" s="7">
        <f t="shared" si="19"/>
        <v>43000</v>
      </c>
      <c r="C174" s="50">
        <f t="shared" si="20"/>
        <v>653.1400000000001</v>
      </c>
      <c r="D174" s="19">
        <f t="shared" si="24"/>
        <v>621.93999999999983</v>
      </c>
      <c r="E174" s="34">
        <f t="shared" si="22"/>
        <v>526.02999999999986</v>
      </c>
      <c r="F174" s="39">
        <f t="shared" si="22"/>
        <v>483.9000000000002</v>
      </c>
      <c r="G174" s="8"/>
      <c r="H174" s="20">
        <v>44440</v>
      </c>
      <c r="I174" s="182">
        <v>30.39</v>
      </c>
      <c r="J174" s="183">
        <v>31.69</v>
      </c>
      <c r="K174" s="110">
        <v>26.12</v>
      </c>
      <c r="L174" s="188">
        <v>23.86</v>
      </c>
      <c r="N174" s="134" t="s">
        <v>37</v>
      </c>
      <c r="P174" s="214">
        <f t="shared" si="23"/>
        <v>38.69</v>
      </c>
    </row>
    <row r="175" spans="1:16" x14ac:dyDescent="0.3">
      <c r="A175" s="18">
        <v>42980</v>
      </c>
      <c r="B175" s="7">
        <f t="shared" si="19"/>
        <v>43001</v>
      </c>
      <c r="C175" s="50">
        <f t="shared" si="20"/>
        <v>652.19000000000005</v>
      </c>
      <c r="D175" s="19">
        <f t="shared" si="24"/>
        <v>620.68999999999983</v>
      </c>
      <c r="E175" s="34">
        <f t="shared" si="22"/>
        <v>524.29999999999984</v>
      </c>
      <c r="F175" s="39">
        <f t="shared" si="22"/>
        <v>482.58000000000015</v>
      </c>
      <c r="G175" s="8"/>
      <c r="H175" s="20">
        <v>44441</v>
      </c>
      <c r="I175" s="182">
        <v>30.39</v>
      </c>
      <c r="J175" s="183">
        <v>31.69</v>
      </c>
      <c r="K175" s="110">
        <v>26.12</v>
      </c>
      <c r="L175" s="188">
        <v>23.86</v>
      </c>
      <c r="N175" s="134" t="s">
        <v>37</v>
      </c>
      <c r="P175" s="214">
        <f t="shared" si="23"/>
        <v>38.69</v>
      </c>
    </row>
    <row r="176" spans="1:16" x14ac:dyDescent="0.3">
      <c r="A176" s="18">
        <v>42981</v>
      </c>
      <c r="B176" s="7">
        <f t="shared" si="19"/>
        <v>43002</v>
      </c>
      <c r="C176" s="50">
        <f t="shared" si="20"/>
        <v>651.24000000000012</v>
      </c>
      <c r="D176" s="19">
        <f t="shared" si="24"/>
        <v>619.43999999999983</v>
      </c>
      <c r="E176" s="34">
        <f t="shared" si="22"/>
        <v>522.56999999999982</v>
      </c>
      <c r="F176" s="39">
        <f t="shared" si="22"/>
        <v>481.26000000000016</v>
      </c>
      <c r="G176" s="8"/>
      <c r="H176" s="20">
        <v>44442</v>
      </c>
      <c r="I176" s="182">
        <v>30.39</v>
      </c>
      <c r="J176" s="183">
        <v>31.69</v>
      </c>
      <c r="K176" s="110">
        <v>26.12</v>
      </c>
      <c r="L176" s="188">
        <v>23.86</v>
      </c>
      <c r="N176" s="134" t="s">
        <v>37</v>
      </c>
      <c r="P176" s="214">
        <f t="shared" si="23"/>
        <v>38.69</v>
      </c>
    </row>
    <row r="177" spans="1:16" x14ac:dyDescent="0.3">
      <c r="A177" s="171">
        <v>42982</v>
      </c>
      <c r="B177" s="7">
        <f t="shared" si="19"/>
        <v>43003</v>
      </c>
      <c r="C177" s="50">
        <f t="shared" si="20"/>
        <v>650.15000000000009</v>
      </c>
      <c r="D177" s="19">
        <f t="shared" si="24"/>
        <v>618.04999999999984</v>
      </c>
      <c r="E177" s="34">
        <f t="shared" si="22"/>
        <v>519.42999999999984</v>
      </c>
      <c r="F177" s="39">
        <f t="shared" si="22"/>
        <v>479.54000000000013</v>
      </c>
      <c r="G177" s="8"/>
      <c r="H177" s="20">
        <v>44443</v>
      </c>
      <c r="I177" s="182">
        <v>30.39</v>
      </c>
      <c r="J177" s="183">
        <v>31.69</v>
      </c>
      <c r="K177" s="110">
        <v>26.12</v>
      </c>
      <c r="L177" s="188">
        <v>23.86</v>
      </c>
      <c r="N177" s="134" t="s">
        <v>37</v>
      </c>
      <c r="P177" s="214">
        <f t="shared" si="23"/>
        <v>38.69</v>
      </c>
    </row>
    <row r="178" spans="1:16" x14ac:dyDescent="0.3">
      <c r="A178" s="171">
        <v>42983</v>
      </c>
      <c r="B178" s="7">
        <f t="shared" si="19"/>
        <v>43004</v>
      </c>
      <c r="C178" s="50">
        <f t="shared" si="20"/>
        <v>649.06000000000017</v>
      </c>
      <c r="D178" s="19">
        <f t="shared" si="24"/>
        <v>616.65999999999985</v>
      </c>
      <c r="E178" s="34">
        <f t="shared" si="22"/>
        <v>516.28999999999985</v>
      </c>
      <c r="F178" s="39">
        <f t="shared" si="22"/>
        <v>477.82000000000005</v>
      </c>
      <c r="G178" s="8"/>
      <c r="H178" s="20">
        <v>44444</v>
      </c>
      <c r="I178" s="182">
        <v>30.39</v>
      </c>
      <c r="J178" s="183">
        <v>31.69</v>
      </c>
      <c r="K178" s="110">
        <v>26.12</v>
      </c>
      <c r="L178" s="188">
        <v>23.86</v>
      </c>
      <c r="N178" s="134" t="s">
        <v>37</v>
      </c>
      <c r="P178" s="214">
        <f t="shared" si="23"/>
        <v>38.69</v>
      </c>
    </row>
    <row r="179" spans="1:16" x14ac:dyDescent="0.3">
      <c r="A179" s="18">
        <v>42984</v>
      </c>
      <c r="B179" s="7">
        <f t="shared" si="19"/>
        <v>43005</v>
      </c>
      <c r="C179" s="50">
        <f t="shared" si="20"/>
        <v>647.97000000000014</v>
      </c>
      <c r="D179" s="19">
        <f t="shared" si="24"/>
        <v>615.26999999999987</v>
      </c>
      <c r="E179" s="34">
        <f t="shared" si="22"/>
        <v>513.14999999999986</v>
      </c>
      <c r="F179" s="39">
        <f t="shared" si="22"/>
        <v>476.1</v>
      </c>
      <c r="G179" s="8"/>
      <c r="H179" s="20">
        <v>44445</v>
      </c>
      <c r="I179" s="182">
        <v>30.39</v>
      </c>
      <c r="J179" s="183">
        <v>31.69</v>
      </c>
      <c r="K179" s="110">
        <v>26.12</v>
      </c>
      <c r="L179" s="188">
        <v>23.86</v>
      </c>
      <c r="N179" s="134" t="s">
        <v>37</v>
      </c>
      <c r="P179" s="214">
        <f t="shared" si="23"/>
        <v>38.69</v>
      </c>
    </row>
    <row r="180" spans="1:16" x14ac:dyDescent="0.3">
      <c r="A180" s="18">
        <v>42985</v>
      </c>
      <c r="B180" s="7">
        <f t="shared" si="19"/>
        <v>43006</v>
      </c>
      <c r="C180" s="50">
        <f t="shared" si="20"/>
        <v>646.88000000000011</v>
      </c>
      <c r="D180" s="19">
        <f t="shared" si="24"/>
        <v>613.87999999999988</v>
      </c>
      <c r="E180" s="34">
        <f t="shared" si="22"/>
        <v>510.00999999999993</v>
      </c>
      <c r="F180" s="39">
        <f t="shared" si="22"/>
        <v>474.38</v>
      </c>
      <c r="G180" s="8"/>
      <c r="H180" s="20">
        <v>44446</v>
      </c>
      <c r="I180" s="182">
        <v>30.39</v>
      </c>
      <c r="J180" s="183">
        <v>31.69</v>
      </c>
      <c r="K180" s="110">
        <v>26.12</v>
      </c>
      <c r="L180" s="188">
        <v>23.86</v>
      </c>
      <c r="N180" s="134" t="s">
        <v>37</v>
      </c>
      <c r="P180" s="214">
        <f t="shared" si="23"/>
        <v>38.69</v>
      </c>
    </row>
    <row r="181" spans="1:16" x14ac:dyDescent="0.3">
      <c r="A181" s="18">
        <v>42986</v>
      </c>
      <c r="B181" s="7">
        <f t="shared" si="19"/>
        <v>43007</v>
      </c>
      <c r="C181" s="50">
        <f t="shared" si="20"/>
        <v>645.79000000000019</v>
      </c>
      <c r="D181" s="19">
        <f t="shared" si="24"/>
        <v>612.48999999999978</v>
      </c>
      <c r="E181" s="34">
        <f t="shared" ref="E181:F196" si="25">SUM(K181:K201)</f>
        <v>506.86999999999995</v>
      </c>
      <c r="F181" s="39">
        <f t="shared" si="25"/>
        <v>472.65999999999997</v>
      </c>
      <c r="G181" s="8"/>
      <c r="H181" s="20">
        <v>44447</v>
      </c>
      <c r="I181" s="182">
        <v>30.39</v>
      </c>
      <c r="J181" s="183">
        <v>31.69</v>
      </c>
      <c r="K181" s="110">
        <v>26.12</v>
      </c>
      <c r="L181" s="188">
        <v>23.86</v>
      </c>
      <c r="N181" s="134" t="s">
        <v>37</v>
      </c>
      <c r="P181" s="214">
        <f t="shared" si="23"/>
        <v>38.69</v>
      </c>
    </row>
    <row r="182" spans="1:16" x14ac:dyDescent="0.3">
      <c r="A182" s="18">
        <v>42987</v>
      </c>
      <c r="B182" s="7">
        <f t="shared" si="19"/>
        <v>43008</v>
      </c>
      <c r="C182" s="50">
        <f t="shared" si="20"/>
        <v>644.70000000000016</v>
      </c>
      <c r="D182" s="19">
        <f t="shared" si="24"/>
        <v>611.09999999999991</v>
      </c>
      <c r="E182" s="34">
        <f t="shared" si="25"/>
        <v>503.73</v>
      </c>
      <c r="F182" s="39">
        <f t="shared" si="25"/>
        <v>470.93999999999994</v>
      </c>
      <c r="G182" s="8"/>
      <c r="H182" s="20">
        <v>44448</v>
      </c>
      <c r="I182" s="177">
        <v>29.14</v>
      </c>
      <c r="J182" s="178">
        <v>30.74</v>
      </c>
      <c r="K182" s="107">
        <v>24.39</v>
      </c>
      <c r="L182" s="88">
        <v>22.54</v>
      </c>
      <c r="N182" s="135" t="s">
        <v>38</v>
      </c>
      <c r="P182" s="223">
        <f t="shared" ref="P182:P198" si="26">+J182+5</f>
        <v>35.739999999999995</v>
      </c>
    </row>
    <row r="183" spans="1:16" x14ac:dyDescent="0.3">
      <c r="A183" s="18">
        <v>42988</v>
      </c>
      <c r="B183" s="7">
        <f t="shared" si="19"/>
        <v>43009</v>
      </c>
      <c r="C183" s="50">
        <f t="shared" si="20"/>
        <v>644.56000000000017</v>
      </c>
      <c r="D183" s="19">
        <f t="shared" si="24"/>
        <v>610.95999999999981</v>
      </c>
      <c r="E183" s="34">
        <f t="shared" si="25"/>
        <v>502.32000000000005</v>
      </c>
      <c r="F183" s="39">
        <f t="shared" si="25"/>
        <v>470.53999999999991</v>
      </c>
      <c r="G183" s="8"/>
      <c r="H183" s="20">
        <v>44449</v>
      </c>
      <c r="I183" s="177">
        <v>29.14</v>
      </c>
      <c r="J183" s="178">
        <v>30.74</v>
      </c>
      <c r="K183" s="107">
        <v>24.39</v>
      </c>
      <c r="L183" s="88">
        <v>22.54</v>
      </c>
      <c r="N183" s="135" t="s">
        <v>38</v>
      </c>
      <c r="P183" s="223">
        <f t="shared" si="26"/>
        <v>35.739999999999995</v>
      </c>
    </row>
    <row r="184" spans="1:16" x14ac:dyDescent="0.3">
      <c r="A184" s="171">
        <v>42989</v>
      </c>
      <c r="B184" s="7">
        <f t="shared" si="19"/>
        <v>43010</v>
      </c>
      <c r="C184" s="50">
        <f t="shared" si="20"/>
        <v>640.27000000000021</v>
      </c>
      <c r="D184" s="19">
        <f t="shared" si="24"/>
        <v>606.66999999999996</v>
      </c>
      <c r="E184" s="34">
        <f t="shared" si="25"/>
        <v>500.70000000000005</v>
      </c>
      <c r="F184" s="39">
        <f t="shared" si="25"/>
        <v>469.7299999999999</v>
      </c>
      <c r="G184" s="8"/>
      <c r="H184" s="20">
        <v>44450</v>
      </c>
      <c r="I184" s="177">
        <v>29.14</v>
      </c>
      <c r="J184" s="178">
        <v>30.74</v>
      </c>
      <c r="K184" s="107">
        <v>24.39</v>
      </c>
      <c r="L184" s="88">
        <v>22.54</v>
      </c>
      <c r="N184" s="135" t="s">
        <v>38</v>
      </c>
      <c r="P184" s="223">
        <f t="shared" si="26"/>
        <v>35.739999999999995</v>
      </c>
    </row>
    <row r="185" spans="1:16" x14ac:dyDescent="0.3">
      <c r="A185" s="171">
        <v>42990</v>
      </c>
      <c r="B185" s="7">
        <f t="shared" si="19"/>
        <v>43011</v>
      </c>
      <c r="C185" s="50">
        <f t="shared" si="20"/>
        <v>635.98000000000025</v>
      </c>
      <c r="D185" s="19">
        <f t="shared" si="24"/>
        <v>602.37999999999988</v>
      </c>
      <c r="E185" s="34">
        <f t="shared" si="25"/>
        <v>499.08000000000004</v>
      </c>
      <c r="F185" s="39">
        <f t="shared" si="25"/>
        <v>468.9199999999999</v>
      </c>
      <c r="G185" s="8"/>
      <c r="H185" s="20">
        <v>44451</v>
      </c>
      <c r="I185" s="177">
        <v>29.14</v>
      </c>
      <c r="J185" s="178">
        <v>30.74</v>
      </c>
      <c r="K185" s="107">
        <v>24.39</v>
      </c>
      <c r="L185" s="88">
        <v>22.54</v>
      </c>
      <c r="N185" s="135" t="s">
        <v>38</v>
      </c>
      <c r="P185" s="223">
        <f t="shared" si="26"/>
        <v>35.739999999999995</v>
      </c>
    </row>
    <row r="186" spans="1:16" x14ac:dyDescent="0.3">
      <c r="A186" s="18">
        <v>42991</v>
      </c>
      <c r="B186" s="7">
        <f t="shared" si="19"/>
        <v>43012</v>
      </c>
      <c r="C186" s="50">
        <f t="shared" si="20"/>
        <v>631.69000000000028</v>
      </c>
      <c r="D186" s="19">
        <f t="shared" si="24"/>
        <v>598.09</v>
      </c>
      <c r="E186" s="34">
        <f t="shared" si="25"/>
        <v>497.46000000000004</v>
      </c>
      <c r="F186" s="39">
        <f t="shared" si="25"/>
        <v>468.1099999999999</v>
      </c>
      <c r="G186" s="8"/>
      <c r="H186" s="20">
        <v>44452</v>
      </c>
      <c r="I186" s="177">
        <v>29.14</v>
      </c>
      <c r="J186" s="178">
        <v>30.74</v>
      </c>
      <c r="K186" s="107">
        <v>24.39</v>
      </c>
      <c r="L186" s="88">
        <v>22.54</v>
      </c>
      <c r="N186" s="135" t="s">
        <v>38</v>
      </c>
      <c r="P186" s="223">
        <f t="shared" si="26"/>
        <v>35.739999999999995</v>
      </c>
    </row>
    <row r="187" spans="1:16" x14ac:dyDescent="0.3">
      <c r="A187" s="18">
        <v>42992</v>
      </c>
      <c r="B187" s="7">
        <f t="shared" si="19"/>
        <v>43013</v>
      </c>
      <c r="C187" s="50">
        <f t="shared" si="20"/>
        <v>627.40000000000032</v>
      </c>
      <c r="D187" s="19">
        <f t="shared" si="24"/>
        <v>593.79999999999995</v>
      </c>
      <c r="E187" s="34">
        <f t="shared" si="25"/>
        <v>495.84000000000003</v>
      </c>
      <c r="F187" s="39">
        <f t="shared" si="25"/>
        <v>467.29999999999995</v>
      </c>
      <c r="G187" s="8"/>
      <c r="H187" s="20">
        <v>44453</v>
      </c>
      <c r="I187" s="177">
        <v>29.14</v>
      </c>
      <c r="J187" s="178">
        <v>30.74</v>
      </c>
      <c r="K187" s="107">
        <v>24.39</v>
      </c>
      <c r="L187" s="88">
        <v>22.54</v>
      </c>
      <c r="N187" s="135" t="s">
        <v>38</v>
      </c>
      <c r="P187" s="223">
        <f t="shared" si="26"/>
        <v>35.739999999999995</v>
      </c>
    </row>
    <row r="188" spans="1:16" x14ac:dyDescent="0.3">
      <c r="A188" s="18">
        <v>42993</v>
      </c>
      <c r="B188" s="7">
        <f t="shared" si="19"/>
        <v>43014</v>
      </c>
      <c r="C188" s="50">
        <f t="shared" si="20"/>
        <v>623.11000000000035</v>
      </c>
      <c r="D188" s="19">
        <f t="shared" si="24"/>
        <v>589.51</v>
      </c>
      <c r="E188" s="34">
        <f t="shared" si="25"/>
        <v>494.21999999999997</v>
      </c>
      <c r="F188" s="39">
        <f t="shared" si="25"/>
        <v>466.48999999999995</v>
      </c>
      <c r="G188" s="8"/>
      <c r="H188" s="20">
        <v>44454</v>
      </c>
      <c r="I188" s="177">
        <v>29.14</v>
      </c>
      <c r="J188" s="178">
        <v>30.74</v>
      </c>
      <c r="K188" s="107">
        <v>24.39</v>
      </c>
      <c r="L188" s="88">
        <v>22.54</v>
      </c>
      <c r="N188" s="135" t="s">
        <v>38</v>
      </c>
      <c r="P188" s="223">
        <f t="shared" si="26"/>
        <v>35.739999999999995</v>
      </c>
    </row>
    <row r="189" spans="1:16" x14ac:dyDescent="0.3">
      <c r="A189" s="18">
        <v>42994</v>
      </c>
      <c r="B189" s="7">
        <f t="shared" si="19"/>
        <v>43015</v>
      </c>
      <c r="C189" s="50">
        <f t="shared" si="20"/>
        <v>618.82000000000039</v>
      </c>
      <c r="D189" s="19">
        <f t="shared" si="24"/>
        <v>585.22</v>
      </c>
      <c r="E189" s="34">
        <f t="shared" si="25"/>
        <v>492.59999999999997</v>
      </c>
      <c r="F189" s="39">
        <f t="shared" si="25"/>
        <v>465.68</v>
      </c>
      <c r="G189" s="8"/>
      <c r="H189" s="20">
        <v>44455</v>
      </c>
      <c r="I189" s="177">
        <v>29.14</v>
      </c>
      <c r="J189" s="178">
        <v>30.74</v>
      </c>
      <c r="K189" s="107">
        <v>24.39</v>
      </c>
      <c r="L189" s="88">
        <v>22.54</v>
      </c>
      <c r="N189" s="135" t="s">
        <v>38</v>
      </c>
      <c r="P189" s="223">
        <f t="shared" si="26"/>
        <v>35.739999999999995</v>
      </c>
    </row>
    <row r="190" spans="1:16" x14ac:dyDescent="0.3">
      <c r="A190" s="18">
        <v>42995</v>
      </c>
      <c r="B190" s="7">
        <f t="shared" si="19"/>
        <v>43016</v>
      </c>
      <c r="C190" s="50">
        <f t="shared" si="20"/>
        <v>614.5300000000002</v>
      </c>
      <c r="D190" s="19">
        <f t="shared" si="24"/>
        <v>580.93000000000006</v>
      </c>
      <c r="E190" s="34">
        <f t="shared" si="25"/>
        <v>490.9799999999999</v>
      </c>
      <c r="F190" s="39">
        <f t="shared" si="25"/>
        <v>464.87</v>
      </c>
      <c r="G190" s="8"/>
      <c r="H190" s="20">
        <v>44456</v>
      </c>
      <c r="I190" s="177">
        <v>29.14</v>
      </c>
      <c r="J190" s="178">
        <v>30.74</v>
      </c>
      <c r="K190" s="107">
        <v>24.39</v>
      </c>
      <c r="L190" s="88">
        <v>22.54</v>
      </c>
      <c r="N190" s="135" t="s">
        <v>38</v>
      </c>
      <c r="P190" s="223">
        <f t="shared" si="26"/>
        <v>35.739999999999995</v>
      </c>
    </row>
    <row r="191" spans="1:16" x14ac:dyDescent="0.3">
      <c r="A191" s="171">
        <v>42996</v>
      </c>
      <c r="B191" s="7">
        <f t="shared" si="19"/>
        <v>43017</v>
      </c>
      <c r="C191" s="50">
        <f t="shared" si="20"/>
        <v>610.24000000000024</v>
      </c>
      <c r="D191" s="19">
        <f t="shared" si="24"/>
        <v>576.6400000000001</v>
      </c>
      <c r="E191" s="34">
        <f t="shared" si="25"/>
        <v>489.35999999999984</v>
      </c>
      <c r="F191" s="39">
        <f t="shared" si="25"/>
        <v>464.06000000000006</v>
      </c>
      <c r="G191" s="8"/>
      <c r="H191" s="20">
        <v>44457</v>
      </c>
      <c r="I191" s="177">
        <v>29.14</v>
      </c>
      <c r="J191" s="178">
        <v>30.74</v>
      </c>
      <c r="K191" s="107">
        <v>24.39</v>
      </c>
      <c r="L191" s="88">
        <v>22.54</v>
      </c>
      <c r="N191" s="135" t="s">
        <v>38</v>
      </c>
      <c r="P191" s="223">
        <f t="shared" si="26"/>
        <v>35.739999999999995</v>
      </c>
    </row>
    <row r="192" spans="1:16" x14ac:dyDescent="0.3">
      <c r="A192" s="171">
        <v>42997</v>
      </c>
      <c r="B192" s="7">
        <f t="shared" si="19"/>
        <v>43018</v>
      </c>
      <c r="C192" s="50">
        <f t="shared" si="20"/>
        <v>605.95000000000016</v>
      </c>
      <c r="D192" s="19">
        <f t="shared" si="24"/>
        <v>572.35000000000014</v>
      </c>
      <c r="E192" s="34">
        <f t="shared" si="25"/>
        <v>487.73999999999984</v>
      </c>
      <c r="F192" s="39">
        <f t="shared" si="25"/>
        <v>463.25000000000006</v>
      </c>
      <c r="G192" s="8"/>
      <c r="H192" s="20">
        <v>44458</v>
      </c>
      <c r="I192" s="177">
        <v>29.14</v>
      </c>
      <c r="J192" s="178">
        <v>30.74</v>
      </c>
      <c r="K192" s="107">
        <v>24.39</v>
      </c>
      <c r="L192" s="88">
        <v>22.54</v>
      </c>
      <c r="N192" s="135" t="s">
        <v>38</v>
      </c>
      <c r="P192" s="223">
        <f t="shared" si="26"/>
        <v>35.739999999999995</v>
      </c>
    </row>
    <row r="193" spans="1:16" x14ac:dyDescent="0.3">
      <c r="A193" s="18">
        <v>42998</v>
      </c>
      <c r="B193" s="7">
        <f t="shared" si="19"/>
        <v>43019</v>
      </c>
      <c r="C193" s="50">
        <f t="shared" si="20"/>
        <v>601.66000000000008</v>
      </c>
      <c r="D193" s="19">
        <f t="shared" si="24"/>
        <v>568.06000000000017</v>
      </c>
      <c r="E193" s="34">
        <f t="shared" si="25"/>
        <v>486.11999999999978</v>
      </c>
      <c r="F193" s="39">
        <f t="shared" si="25"/>
        <v>462.44000000000011</v>
      </c>
      <c r="G193" s="8"/>
      <c r="H193" s="20">
        <v>44459</v>
      </c>
      <c r="I193" s="177">
        <v>29.14</v>
      </c>
      <c r="J193" s="178">
        <v>30.74</v>
      </c>
      <c r="K193" s="107">
        <v>24.39</v>
      </c>
      <c r="L193" s="88">
        <v>22.54</v>
      </c>
      <c r="N193" s="135" t="s">
        <v>38</v>
      </c>
      <c r="P193" s="223">
        <f t="shared" si="26"/>
        <v>35.739999999999995</v>
      </c>
    </row>
    <row r="194" spans="1:16" x14ac:dyDescent="0.3">
      <c r="A194" s="18">
        <v>42999</v>
      </c>
      <c r="B194" s="7">
        <f t="shared" si="19"/>
        <v>43020</v>
      </c>
      <c r="C194" s="50">
        <f t="shared" si="20"/>
        <v>597.37000000000012</v>
      </c>
      <c r="D194" s="19">
        <f t="shared" si="24"/>
        <v>563.77000000000021</v>
      </c>
      <c r="E194" s="34">
        <f t="shared" si="25"/>
        <v>484.49999999999977</v>
      </c>
      <c r="F194" s="39">
        <f t="shared" si="25"/>
        <v>461.63000000000011</v>
      </c>
      <c r="G194" s="8"/>
      <c r="H194" s="20">
        <v>44460</v>
      </c>
      <c r="I194" s="177">
        <v>29.14</v>
      </c>
      <c r="J194" s="178">
        <v>30.74</v>
      </c>
      <c r="K194" s="107">
        <v>24.39</v>
      </c>
      <c r="L194" s="88">
        <v>22.54</v>
      </c>
      <c r="N194" s="135" t="s">
        <v>38</v>
      </c>
      <c r="P194" s="223">
        <f t="shared" si="26"/>
        <v>35.739999999999995</v>
      </c>
    </row>
    <row r="195" spans="1:16" x14ac:dyDescent="0.3">
      <c r="A195" s="18">
        <v>43000</v>
      </c>
      <c r="B195" s="7">
        <f t="shared" si="19"/>
        <v>43021</v>
      </c>
      <c r="C195" s="50">
        <f t="shared" si="20"/>
        <v>591.66</v>
      </c>
      <c r="D195" s="19">
        <f t="shared" si="24"/>
        <v>558.06000000000017</v>
      </c>
      <c r="E195" s="34">
        <f t="shared" si="25"/>
        <v>482.87999999999982</v>
      </c>
      <c r="F195" s="39">
        <f t="shared" si="25"/>
        <v>460.82000000000011</v>
      </c>
      <c r="G195" s="8"/>
      <c r="H195" s="20">
        <v>44461</v>
      </c>
      <c r="I195" s="177">
        <v>29.14</v>
      </c>
      <c r="J195" s="178">
        <v>30.74</v>
      </c>
      <c r="K195" s="107">
        <v>24.39</v>
      </c>
      <c r="L195" s="88">
        <v>22.54</v>
      </c>
      <c r="N195" s="135" t="s">
        <v>38</v>
      </c>
      <c r="P195" s="223">
        <f t="shared" si="26"/>
        <v>35.739999999999995</v>
      </c>
    </row>
    <row r="196" spans="1:16" x14ac:dyDescent="0.3">
      <c r="A196" s="18">
        <v>43001</v>
      </c>
      <c r="B196" s="7">
        <f t="shared" si="19"/>
        <v>43022</v>
      </c>
      <c r="C196" s="50">
        <f t="shared" ref="C196:C213" si="27">SUM(J196:J216)</f>
        <v>585.94999999999982</v>
      </c>
      <c r="D196" s="19">
        <f t="shared" si="24"/>
        <v>552.35000000000014</v>
      </c>
      <c r="E196" s="34">
        <f t="shared" si="25"/>
        <v>481.25999999999988</v>
      </c>
      <c r="F196" s="39">
        <f t="shared" si="25"/>
        <v>460.0100000000001</v>
      </c>
      <c r="G196" s="8"/>
      <c r="H196" s="20">
        <v>44462</v>
      </c>
      <c r="I196" s="177">
        <v>29.14</v>
      </c>
      <c r="J196" s="178">
        <v>30.74</v>
      </c>
      <c r="K196" s="107">
        <v>24.39</v>
      </c>
      <c r="L196" s="88">
        <v>22.54</v>
      </c>
      <c r="N196" s="135" t="s">
        <v>38</v>
      </c>
      <c r="P196" s="223">
        <f t="shared" si="26"/>
        <v>35.739999999999995</v>
      </c>
    </row>
    <row r="197" spans="1:16" x14ac:dyDescent="0.3">
      <c r="A197" s="18">
        <v>43002</v>
      </c>
      <c r="B197" s="7">
        <f t="shared" si="19"/>
        <v>43023</v>
      </c>
      <c r="C197" s="50">
        <f t="shared" si="27"/>
        <v>580.23999999999978</v>
      </c>
      <c r="D197" s="19">
        <f t="shared" si="24"/>
        <v>546.6400000000001</v>
      </c>
      <c r="E197" s="34">
        <f t="shared" ref="E197:F205" si="28">SUM(K197:K217)</f>
        <v>479.63999999999987</v>
      </c>
      <c r="F197" s="39">
        <f t="shared" si="28"/>
        <v>459.20000000000016</v>
      </c>
      <c r="G197" s="8"/>
      <c r="H197" s="20">
        <v>44463</v>
      </c>
      <c r="I197" s="167">
        <v>29</v>
      </c>
      <c r="J197" s="179">
        <v>30.6</v>
      </c>
      <c r="K197" s="108">
        <v>22.98</v>
      </c>
      <c r="L197" s="109">
        <v>22.14</v>
      </c>
      <c r="N197" s="136" t="s">
        <v>39</v>
      </c>
      <c r="P197" s="220">
        <f t="shared" si="26"/>
        <v>35.6</v>
      </c>
    </row>
    <row r="198" spans="1:16" x14ac:dyDescent="0.3">
      <c r="A198" s="18">
        <v>43003</v>
      </c>
      <c r="B198" s="7">
        <f t="shared" si="19"/>
        <v>43024</v>
      </c>
      <c r="C198" s="50">
        <f t="shared" si="27"/>
        <v>574.66999999999985</v>
      </c>
      <c r="D198" s="19">
        <f t="shared" si="24"/>
        <v>541.07000000000005</v>
      </c>
      <c r="E198" s="34">
        <f t="shared" si="28"/>
        <v>479.42999999999989</v>
      </c>
      <c r="F198" s="39">
        <f t="shared" si="28"/>
        <v>458.79000000000013</v>
      </c>
      <c r="G198" s="8"/>
      <c r="H198" s="20">
        <v>44464</v>
      </c>
      <c r="I198" s="167">
        <v>29</v>
      </c>
      <c r="J198" s="179">
        <v>30.6</v>
      </c>
      <c r="K198" s="108">
        <v>22.98</v>
      </c>
      <c r="L198" s="109">
        <v>22.14</v>
      </c>
      <c r="N198" s="136" t="s">
        <v>39</v>
      </c>
      <c r="P198" s="220">
        <f t="shared" si="26"/>
        <v>35.6</v>
      </c>
    </row>
    <row r="199" spans="1:16" x14ac:dyDescent="0.3">
      <c r="A199" s="189">
        <v>43004</v>
      </c>
      <c r="B199" s="7">
        <f t="shared" si="19"/>
        <v>43025</v>
      </c>
      <c r="C199" s="50">
        <f t="shared" si="27"/>
        <v>569.0999999999998</v>
      </c>
      <c r="D199" s="19">
        <f>SUM(I199:I219)</f>
        <v>535.50000000000011</v>
      </c>
      <c r="E199" s="34">
        <f t="shared" si="28"/>
        <v>479.21999999999991</v>
      </c>
      <c r="F199" s="39">
        <f t="shared" si="28"/>
        <v>458.38000000000011</v>
      </c>
      <c r="G199" s="8"/>
      <c r="H199" s="20">
        <v>44465</v>
      </c>
      <c r="I199" s="167">
        <v>29</v>
      </c>
      <c r="J199" s="179">
        <v>30.6</v>
      </c>
      <c r="K199" s="108">
        <v>22.98</v>
      </c>
      <c r="L199" s="109">
        <v>22.14</v>
      </c>
      <c r="N199" s="136" t="s">
        <v>39</v>
      </c>
      <c r="P199" s="220">
        <f t="shared" ref="P199:P233" si="29">+J199+5</f>
        <v>35.6</v>
      </c>
    </row>
    <row r="200" spans="1:16" x14ac:dyDescent="0.3">
      <c r="A200" s="18">
        <v>43005</v>
      </c>
      <c r="B200" s="7">
        <f t="shared" si="19"/>
        <v>43026</v>
      </c>
      <c r="C200" s="50">
        <f t="shared" si="27"/>
        <v>563.52999999999975</v>
      </c>
      <c r="D200" s="19">
        <f t="shared" si="24"/>
        <v>529.93000000000006</v>
      </c>
      <c r="E200" s="34">
        <f t="shared" si="28"/>
        <v>479.00999999999988</v>
      </c>
      <c r="F200" s="39">
        <f t="shared" si="28"/>
        <v>457.97000000000014</v>
      </c>
      <c r="G200" s="8"/>
      <c r="H200" s="20">
        <v>44466</v>
      </c>
      <c r="I200" s="167">
        <v>29</v>
      </c>
      <c r="J200" s="179">
        <v>30.6</v>
      </c>
      <c r="K200" s="108">
        <v>22.98</v>
      </c>
      <c r="L200" s="109">
        <v>22.14</v>
      </c>
      <c r="N200" s="136" t="s">
        <v>39</v>
      </c>
      <c r="P200" s="220">
        <f t="shared" si="29"/>
        <v>35.6</v>
      </c>
    </row>
    <row r="201" spans="1:16" x14ac:dyDescent="0.3">
      <c r="A201" s="18">
        <v>43006</v>
      </c>
      <c r="B201" s="15">
        <f t="shared" si="19"/>
        <v>43027</v>
      </c>
      <c r="C201" s="50">
        <f t="shared" si="27"/>
        <v>557.95999999999981</v>
      </c>
      <c r="D201" s="19">
        <f t="shared" si="24"/>
        <v>524.36000000000013</v>
      </c>
      <c r="E201" s="34">
        <f t="shared" si="28"/>
        <v>478.7999999999999</v>
      </c>
      <c r="F201" s="39">
        <f t="shared" si="28"/>
        <v>457.56000000000012</v>
      </c>
      <c r="G201" s="8"/>
      <c r="H201" s="20">
        <v>44467</v>
      </c>
      <c r="I201" s="167">
        <v>29</v>
      </c>
      <c r="J201" s="179">
        <v>30.6</v>
      </c>
      <c r="K201" s="108">
        <v>22.98</v>
      </c>
      <c r="L201" s="109">
        <v>22.14</v>
      </c>
      <c r="N201" s="136" t="s">
        <v>39</v>
      </c>
      <c r="P201" s="220">
        <f t="shared" si="29"/>
        <v>35.6</v>
      </c>
    </row>
    <row r="202" spans="1:16" x14ac:dyDescent="0.3">
      <c r="A202" s="18">
        <v>43007</v>
      </c>
      <c r="B202" s="15">
        <f t="shared" si="19"/>
        <v>43028</v>
      </c>
      <c r="C202" s="50">
        <f t="shared" si="27"/>
        <v>552.38999999999976</v>
      </c>
      <c r="D202" s="19">
        <f t="shared" si="24"/>
        <v>518.79000000000008</v>
      </c>
      <c r="E202" s="34">
        <f t="shared" si="28"/>
        <v>478.58999999999986</v>
      </c>
      <c r="F202" s="39">
        <f t="shared" si="28"/>
        <v>457.15000000000015</v>
      </c>
      <c r="G202" s="8"/>
      <c r="H202" s="20">
        <v>44468</v>
      </c>
      <c r="I202" s="167">
        <v>29</v>
      </c>
      <c r="J202" s="179">
        <v>30.6</v>
      </c>
      <c r="K202" s="108">
        <v>22.98</v>
      </c>
      <c r="L202" s="109">
        <v>22.14</v>
      </c>
      <c r="N202" s="136" t="s">
        <v>39</v>
      </c>
      <c r="P202" s="220">
        <f t="shared" si="29"/>
        <v>35.6</v>
      </c>
    </row>
    <row r="203" spans="1:16" x14ac:dyDescent="0.3">
      <c r="A203" s="18">
        <v>43008</v>
      </c>
      <c r="B203" s="15">
        <f t="shared" si="19"/>
        <v>43029</v>
      </c>
      <c r="C203" s="50">
        <f t="shared" si="27"/>
        <v>546.81999999999971</v>
      </c>
      <c r="D203" s="19">
        <f t="shared" si="24"/>
        <v>513.22</v>
      </c>
      <c r="E203" s="34">
        <f t="shared" si="28"/>
        <v>478.37999999999988</v>
      </c>
      <c r="F203" s="39">
        <f t="shared" si="28"/>
        <v>456.74000000000012</v>
      </c>
      <c r="G203" s="2"/>
      <c r="H203" s="20">
        <v>44469</v>
      </c>
      <c r="I203" s="167">
        <v>29</v>
      </c>
      <c r="J203" s="179">
        <v>30.6</v>
      </c>
      <c r="K203" s="108">
        <v>22.98</v>
      </c>
      <c r="L203" s="109">
        <v>22.14</v>
      </c>
      <c r="N203" s="136" t="s">
        <v>39</v>
      </c>
      <c r="P203" s="220">
        <f t="shared" si="29"/>
        <v>35.6</v>
      </c>
    </row>
    <row r="204" spans="1:16" x14ac:dyDescent="0.3">
      <c r="A204" s="18">
        <v>43009</v>
      </c>
      <c r="B204" s="15">
        <f t="shared" si="19"/>
        <v>43030</v>
      </c>
      <c r="C204" s="50">
        <f t="shared" si="27"/>
        <v>541.24999999999966</v>
      </c>
      <c r="D204" s="19">
        <f t="shared" si="24"/>
        <v>507.65000000000003</v>
      </c>
      <c r="E204" s="81">
        <f t="shared" si="28"/>
        <v>478.1699999999999</v>
      </c>
      <c r="F204" s="114">
        <f t="shared" si="28"/>
        <v>456.3300000000001</v>
      </c>
      <c r="G204" s="12"/>
      <c r="H204" s="20">
        <v>44470</v>
      </c>
      <c r="I204" s="180">
        <v>24.85</v>
      </c>
      <c r="J204" s="178">
        <v>26.45</v>
      </c>
      <c r="K204" s="110">
        <v>22.77</v>
      </c>
      <c r="L204" s="111">
        <v>21.73</v>
      </c>
      <c r="N204" s="137" t="s">
        <v>40</v>
      </c>
      <c r="P204" s="221">
        <f t="shared" si="29"/>
        <v>31.45</v>
      </c>
    </row>
    <row r="205" spans="1:16" x14ac:dyDescent="0.3">
      <c r="A205" s="18">
        <v>43010</v>
      </c>
      <c r="B205" s="15">
        <f t="shared" si="19"/>
        <v>43031</v>
      </c>
      <c r="C205" s="50">
        <f t="shared" si="27"/>
        <v>539.8299999999997</v>
      </c>
      <c r="D205" s="19">
        <f t="shared" si="24"/>
        <v>506.23</v>
      </c>
      <c r="E205" s="81">
        <f t="shared" si="28"/>
        <v>478.1699999999999</v>
      </c>
      <c r="F205" s="114">
        <f t="shared" si="28"/>
        <v>456.3300000000001</v>
      </c>
      <c r="G205" s="8"/>
      <c r="H205" s="20">
        <v>44471</v>
      </c>
      <c r="I205" s="180">
        <v>24.85</v>
      </c>
      <c r="J205" s="178">
        <v>26.45</v>
      </c>
      <c r="K205" s="110">
        <v>22.77</v>
      </c>
      <c r="L205" s="111">
        <v>21.73</v>
      </c>
      <c r="N205" s="137" t="s">
        <v>40</v>
      </c>
      <c r="P205" s="221">
        <f t="shared" si="29"/>
        <v>31.45</v>
      </c>
    </row>
    <row r="206" spans="1:16" x14ac:dyDescent="0.3">
      <c r="A206" s="18">
        <v>43011</v>
      </c>
      <c r="B206" s="15">
        <f t="shared" ref="B206:B210" si="30">A206+21</f>
        <v>43032</v>
      </c>
      <c r="C206" s="50">
        <f t="shared" si="27"/>
        <v>538.40999999999963</v>
      </c>
      <c r="D206" s="19">
        <f t="shared" ref="D206:D210" si="31">SUM(I206:I226)</f>
        <v>504.81000000000006</v>
      </c>
      <c r="E206" s="81">
        <f t="shared" ref="E206:E210" si="32">SUM(K206:K226)</f>
        <v>478.1699999999999</v>
      </c>
      <c r="F206" s="114">
        <f t="shared" ref="F206:F210" si="33">SUM(L206:L226)</f>
        <v>456.3300000000001</v>
      </c>
      <c r="G206" s="8"/>
      <c r="H206" s="20">
        <v>44472</v>
      </c>
      <c r="I206" s="180">
        <v>24.85</v>
      </c>
      <c r="J206" s="178">
        <v>26.45</v>
      </c>
      <c r="K206" s="110">
        <v>22.77</v>
      </c>
      <c r="L206" s="111">
        <v>21.73</v>
      </c>
      <c r="N206" s="137" t="s">
        <v>40</v>
      </c>
      <c r="P206" s="221">
        <f t="shared" si="29"/>
        <v>31.45</v>
      </c>
    </row>
    <row r="207" spans="1:16" x14ac:dyDescent="0.3">
      <c r="A207" s="18">
        <v>43012</v>
      </c>
      <c r="B207" s="15">
        <f t="shared" si="30"/>
        <v>43033</v>
      </c>
      <c r="C207" s="50">
        <f t="shared" si="27"/>
        <v>536.98999999999967</v>
      </c>
      <c r="D207" s="19">
        <f t="shared" si="31"/>
        <v>503.39000000000004</v>
      </c>
      <c r="E207" s="81">
        <f t="shared" si="32"/>
        <v>478.1699999999999</v>
      </c>
      <c r="F207" s="114">
        <f t="shared" si="33"/>
        <v>456.3300000000001</v>
      </c>
      <c r="G207" s="8"/>
      <c r="H207" s="20">
        <v>44473</v>
      </c>
      <c r="I207" s="180">
        <v>24.85</v>
      </c>
      <c r="J207" s="178">
        <v>26.45</v>
      </c>
      <c r="K207" s="110">
        <v>22.77</v>
      </c>
      <c r="L207" s="111">
        <v>21.73</v>
      </c>
      <c r="N207" s="137" t="s">
        <v>40</v>
      </c>
      <c r="P207" s="221">
        <f t="shared" si="29"/>
        <v>31.45</v>
      </c>
    </row>
    <row r="208" spans="1:16" x14ac:dyDescent="0.3">
      <c r="A208" s="18">
        <v>43013</v>
      </c>
      <c r="B208" s="15">
        <f t="shared" si="30"/>
        <v>43034</v>
      </c>
      <c r="C208" s="50">
        <f t="shared" si="27"/>
        <v>535.56999999999971</v>
      </c>
      <c r="D208" s="19">
        <f t="shared" si="31"/>
        <v>501.97000000000008</v>
      </c>
      <c r="E208" s="81">
        <f t="shared" si="32"/>
        <v>478.1699999999999</v>
      </c>
      <c r="F208" s="114">
        <f t="shared" si="33"/>
        <v>456.3300000000001</v>
      </c>
      <c r="G208" s="8"/>
      <c r="H208" s="20">
        <v>44474</v>
      </c>
      <c r="I208" s="180">
        <v>24.85</v>
      </c>
      <c r="J208" s="178">
        <v>26.45</v>
      </c>
      <c r="K208" s="110">
        <v>22.77</v>
      </c>
      <c r="L208" s="111">
        <v>21.73</v>
      </c>
      <c r="N208" s="137" t="s">
        <v>40</v>
      </c>
      <c r="P208" s="221">
        <f t="shared" si="29"/>
        <v>31.45</v>
      </c>
    </row>
    <row r="209" spans="1:16" x14ac:dyDescent="0.3">
      <c r="A209" s="18">
        <v>43014</v>
      </c>
      <c r="B209" s="15">
        <f t="shared" si="30"/>
        <v>43035</v>
      </c>
      <c r="C209" s="50">
        <f t="shared" si="27"/>
        <v>534.14999999999975</v>
      </c>
      <c r="D209" s="19">
        <f t="shared" si="31"/>
        <v>500.55000000000007</v>
      </c>
      <c r="E209" s="81">
        <f t="shared" si="32"/>
        <v>478.1699999999999</v>
      </c>
      <c r="F209" s="114">
        <f t="shared" si="33"/>
        <v>456.3300000000001</v>
      </c>
      <c r="G209" s="8"/>
      <c r="H209" s="20">
        <v>44475</v>
      </c>
      <c r="I209" s="180">
        <v>24.85</v>
      </c>
      <c r="J209" s="178">
        <v>26.45</v>
      </c>
      <c r="K209" s="110">
        <v>22.77</v>
      </c>
      <c r="L209" s="111">
        <v>21.73</v>
      </c>
      <c r="N209" s="137" t="s">
        <v>40</v>
      </c>
      <c r="P209" s="221">
        <f t="shared" si="29"/>
        <v>31.45</v>
      </c>
    </row>
    <row r="210" spans="1:16" x14ac:dyDescent="0.3">
      <c r="A210" s="18">
        <v>43015</v>
      </c>
      <c r="B210" s="15">
        <f t="shared" si="30"/>
        <v>43036</v>
      </c>
      <c r="C210" s="50">
        <f t="shared" si="27"/>
        <v>532.72999999999968</v>
      </c>
      <c r="D210" s="19">
        <f t="shared" si="31"/>
        <v>499.13000000000011</v>
      </c>
      <c r="E210" s="81">
        <f t="shared" si="32"/>
        <v>478.1699999999999</v>
      </c>
      <c r="F210" s="114">
        <f t="shared" si="33"/>
        <v>456.3300000000001</v>
      </c>
      <c r="G210" s="8"/>
      <c r="H210" s="20">
        <v>44476</v>
      </c>
      <c r="I210" s="180">
        <v>24.85</v>
      </c>
      <c r="J210" s="178">
        <v>26.45</v>
      </c>
      <c r="K210" s="110">
        <v>22.77</v>
      </c>
      <c r="L210" s="111">
        <v>21.73</v>
      </c>
      <c r="N210" s="137" t="s">
        <v>40</v>
      </c>
      <c r="P210" s="221">
        <f t="shared" si="29"/>
        <v>31.45</v>
      </c>
    </row>
    <row r="211" spans="1:16" x14ac:dyDescent="0.3">
      <c r="A211" s="18">
        <v>43016</v>
      </c>
      <c r="B211" s="15">
        <f t="shared" ref="B211:B213" si="34">A211+21</f>
        <v>43037</v>
      </c>
      <c r="C211" s="50">
        <f t="shared" si="27"/>
        <v>531.30999999999972</v>
      </c>
      <c r="D211" s="19">
        <f t="shared" ref="D211:D212" si="35">SUM(I211:I231)</f>
        <v>497.71000000000009</v>
      </c>
      <c r="E211" s="81">
        <f t="shared" ref="E211:E213" si="36">SUM(K211:K231)</f>
        <v>478.1699999999999</v>
      </c>
      <c r="F211" s="114">
        <f t="shared" ref="F211:F213" si="37">SUM(L211:L231)</f>
        <v>456.3300000000001</v>
      </c>
      <c r="G211" s="8"/>
      <c r="H211" s="20">
        <v>44477</v>
      </c>
      <c r="I211" s="180">
        <v>24.85</v>
      </c>
      <c r="J211" s="178">
        <v>26.45</v>
      </c>
      <c r="K211" s="110">
        <v>22.77</v>
      </c>
      <c r="L211" s="111">
        <v>21.73</v>
      </c>
      <c r="N211" s="137" t="s">
        <v>40</v>
      </c>
      <c r="P211" s="221">
        <f t="shared" si="29"/>
        <v>31.45</v>
      </c>
    </row>
    <row r="212" spans="1:16" x14ac:dyDescent="0.3">
      <c r="A212" s="18">
        <v>43017</v>
      </c>
      <c r="B212" s="15">
        <f t="shared" si="34"/>
        <v>43038</v>
      </c>
      <c r="C212" s="50">
        <f t="shared" si="27"/>
        <v>529.88999999999976</v>
      </c>
      <c r="D212" s="19">
        <f t="shared" si="35"/>
        <v>496.29000000000013</v>
      </c>
      <c r="E212" s="81">
        <f t="shared" si="36"/>
        <v>478.1699999999999</v>
      </c>
      <c r="F212" s="114">
        <f t="shared" si="37"/>
        <v>456.3300000000001</v>
      </c>
      <c r="G212" s="8"/>
      <c r="H212" s="20">
        <v>44478</v>
      </c>
      <c r="I212" s="180">
        <v>24.85</v>
      </c>
      <c r="J212" s="178">
        <v>26.45</v>
      </c>
      <c r="K212" s="110">
        <v>22.77</v>
      </c>
      <c r="L212" s="111">
        <v>21.73</v>
      </c>
      <c r="N212" s="137" t="s">
        <v>40</v>
      </c>
      <c r="P212" s="221">
        <f t="shared" si="29"/>
        <v>31.45</v>
      </c>
    </row>
    <row r="213" spans="1:16" x14ac:dyDescent="0.3">
      <c r="A213" s="18">
        <v>43018</v>
      </c>
      <c r="B213" s="15">
        <f t="shared" si="34"/>
        <v>43039</v>
      </c>
      <c r="C213" s="50">
        <f t="shared" si="27"/>
        <v>528.4699999999998</v>
      </c>
      <c r="D213" s="19">
        <f>SUM(I213:I233)</f>
        <v>494.87000000000012</v>
      </c>
      <c r="E213" s="81">
        <f t="shared" si="36"/>
        <v>478.1699999999999</v>
      </c>
      <c r="F213" s="114">
        <f t="shared" si="37"/>
        <v>456.3300000000001</v>
      </c>
      <c r="G213" s="8"/>
      <c r="H213" s="20">
        <v>44479</v>
      </c>
      <c r="I213" s="180">
        <v>24.85</v>
      </c>
      <c r="J213" s="178">
        <v>26.45</v>
      </c>
      <c r="K213" s="110">
        <v>22.77</v>
      </c>
      <c r="L213" s="111">
        <v>21.73</v>
      </c>
      <c r="N213" s="137" t="s">
        <v>40</v>
      </c>
      <c r="P213" s="221">
        <f t="shared" si="29"/>
        <v>31.45</v>
      </c>
    </row>
    <row r="214" spans="1:16" x14ac:dyDescent="0.3">
      <c r="C214" s="3"/>
      <c r="D214" s="45"/>
      <c r="E214" s="45"/>
      <c r="F214" s="45"/>
      <c r="G214" s="8"/>
      <c r="H214" s="20">
        <v>44480</v>
      </c>
      <c r="I214" s="180">
        <v>24.85</v>
      </c>
      <c r="J214" s="178">
        <v>26.45</v>
      </c>
      <c r="K214" s="110">
        <v>22.77</v>
      </c>
      <c r="L214" s="111">
        <v>21.73</v>
      </c>
      <c r="N214" s="137" t="s">
        <v>40</v>
      </c>
      <c r="P214" s="221">
        <f t="shared" si="29"/>
        <v>31.45</v>
      </c>
    </row>
    <row r="215" spans="1:16" x14ac:dyDescent="0.3">
      <c r="C215" s="3"/>
      <c r="D215" s="45"/>
      <c r="E215" s="45"/>
      <c r="F215" s="45"/>
      <c r="G215" s="8"/>
      <c r="H215" s="20">
        <v>44481</v>
      </c>
      <c r="I215" s="112">
        <v>23.43</v>
      </c>
      <c r="J215" s="158">
        <v>25.03</v>
      </c>
      <c r="K215" s="110">
        <v>22.77</v>
      </c>
      <c r="L215" s="111">
        <v>21.73</v>
      </c>
      <c r="N215" s="135" t="s">
        <v>41</v>
      </c>
      <c r="P215" s="225">
        <f t="shared" si="29"/>
        <v>30.03</v>
      </c>
    </row>
    <row r="216" spans="1:16" x14ac:dyDescent="0.3">
      <c r="C216" s="3"/>
      <c r="D216" s="45"/>
      <c r="E216" s="45"/>
      <c r="F216" s="45"/>
      <c r="G216" s="9"/>
      <c r="H216" s="20">
        <v>44482</v>
      </c>
      <c r="I216" s="112">
        <v>23.43</v>
      </c>
      <c r="J216" s="158">
        <v>25.03</v>
      </c>
      <c r="K216" s="110">
        <v>22.77</v>
      </c>
      <c r="L216" s="111">
        <v>21.73</v>
      </c>
      <c r="N216" s="135" t="s">
        <v>41</v>
      </c>
      <c r="P216" s="225">
        <f t="shared" si="29"/>
        <v>30.03</v>
      </c>
    </row>
    <row r="217" spans="1:16" x14ac:dyDescent="0.3">
      <c r="C217" s="3"/>
      <c r="D217" s="45"/>
      <c r="E217" s="45"/>
      <c r="F217" s="45"/>
      <c r="G217" s="9"/>
      <c r="H217" s="20">
        <v>44483</v>
      </c>
      <c r="I217" s="112">
        <v>23.43</v>
      </c>
      <c r="J217" s="158">
        <v>25.03</v>
      </c>
      <c r="K217" s="110">
        <v>22.77</v>
      </c>
      <c r="L217" s="111">
        <v>21.73</v>
      </c>
      <c r="N217" s="135" t="s">
        <v>41</v>
      </c>
      <c r="P217" s="225">
        <f t="shared" si="29"/>
        <v>30.03</v>
      </c>
    </row>
    <row r="218" spans="1:16" x14ac:dyDescent="0.3">
      <c r="C218" s="3"/>
      <c r="D218" s="45"/>
      <c r="E218" s="45"/>
      <c r="F218" s="45"/>
      <c r="G218" s="45"/>
      <c r="H218" s="20">
        <v>44484</v>
      </c>
      <c r="I218" s="112">
        <v>23.43</v>
      </c>
      <c r="J218" s="158">
        <v>25.03</v>
      </c>
      <c r="K218" s="110">
        <v>22.77</v>
      </c>
      <c r="L218" s="111">
        <v>21.73</v>
      </c>
      <c r="N218" s="135" t="s">
        <v>41</v>
      </c>
      <c r="P218" s="225">
        <f t="shared" si="29"/>
        <v>30.03</v>
      </c>
    </row>
    <row r="219" spans="1:16" x14ac:dyDescent="0.3">
      <c r="C219" s="3"/>
      <c r="D219" s="45"/>
      <c r="E219" s="45"/>
      <c r="F219" s="45"/>
      <c r="H219" s="20">
        <v>44485</v>
      </c>
      <c r="I219" s="112">
        <v>23.43</v>
      </c>
      <c r="J219" s="158">
        <v>25.03</v>
      </c>
      <c r="K219" s="110">
        <v>22.77</v>
      </c>
      <c r="L219" s="111">
        <v>21.73</v>
      </c>
      <c r="N219" s="135" t="s">
        <v>41</v>
      </c>
      <c r="P219" s="225">
        <f t="shared" si="29"/>
        <v>30.03</v>
      </c>
    </row>
    <row r="220" spans="1:16" x14ac:dyDescent="0.3">
      <c r="C220" s="3"/>
      <c r="D220" s="45"/>
      <c r="E220" s="45"/>
      <c r="F220" s="45"/>
      <c r="H220" s="20">
        <v>44486</v>
      </c>
      <c r="I220" s="112">
        <v>23.43</v>
      </c>
      <c r="J220" s="158">
        <v>25.03</v>
      </c>
      <c r="K220" s="110">
        <v>22.77</v>
      </c>
      <c r="L220" s="111">
        <v>21.73</v>
      </c>
      <c r="N220" s="135" t="s">
        <v>41</v>
      </c>
      <c r="P220" s="225">
        <f t="shared" si="29"/>
        <v>30.03</v>
      </c>
    </row>
    <row r="221" spans="1:16" x14ac:dyDescent="0.3">
      <c r="C221" s="3"/>
      <c r="D221" s="45"/>
      <c r="E221" s="45"/>
      <c r="F221" s="45"/>
      <c r="H221" s="20">
        <v>44487</v>
      </c>
      <c r="I221" s="112">
        <v>23.43</v>
      </c>
      <c r="J221" s="158">
        <v>25.03</v>
      </c>
      <c r="K221" s="110">
        <v>22.77</v>
      </c>
      <c r="L221" s="111">
        <v>21.73</v>
      </c>
      <c r="N221" s="135" t="s">
        <v>41</v>
      </c>
      <c r="P221" s="225">
        <f t="shared" si="29"/>
        <v>30.03</v>
      </c>
    </row>
    <row r="222" spans="1:16" x14ac:dyDescent="0.3">
      <c r="C222" s="3"/>
      <c r="D222" s="45"/>
      <c r="E222" s="45"/>
      <c r="F222" s="45"/>
      <c r="H222" s="20">
        <v>44488</v>
      </c>
      <c r="I222" s="112">
        <v>23.43</v>
      </c>
      <c r="J222" s="158">
        <v>25.03</v>
      </c>
      <c r="K222" s="110">
        <v>22.77</v>
      </c>
      <c r="L222" s="111">
        <v>21.73</v>
      </c>
      <c r="N222" s="135" t="s">
        <v>41</v>
      </c>
      <c r="P222" s="225">
        <f t="shared" si="29"/>
        <v>30.03</v>
      </c>
    </row>
    <row r="223" spans="1:16" x14ac:dyDescent="0.3">
      <c r="C223" s="3"/>
      <c r="D223" s="45"/>
      <c r="E223" s="45"/>
      <c r="F223" s="45"/>
      <c r="H223" s="20">
        <v>44489</v>
      </c>
      <c r="I223" s="112">
        <v>23.43</v>
      </c>
      <c r="J223" s="158">
        <v>25.03</v>
      </c>
      <c r="K223" s="110">
        <v>22.77</v>
      </c>
      <c r="L223" s="111">
        <v>21.73</v>
      </c>
      <c r="N223" s="135" t="s">
        <v>41</v>
      </c>
      <c r="P223" s="225">
        <f t="shared" si="29"/>
        <v>30.03</v>
      </c>
    </row>
    <row r="224" spans="1:16" x14ac:dyDescent="0.3">
      <c r="H224" s="20">
        <v>44490</v>
      </c>
      <c r="I224" s="112">
        <v>23.43</v>
      </c>
      <c r="J224" s="158">
        <v>25.03</v>
      </c>
      <c r="K224" s="110">
        <v>22.77</v>
      </c>
      <c r="L224" s="111">
        <v>21.73</v>
      </c>
      <c r="N224" s="135" t="s">
        <v>41</v>
      </c>
      <c r="P224" s="225">
        <f t="shared" si="29"/>
        <v>30.03</v>
      </c>
    </row>
    <row r="225" spans="3:16" x14ac:dyDescent="0.3">
      <c r="H225" s="20">
        <v>44491</v>
      </c>
      <c r="I225" s="112">
        <v>23.43</v>
      </c>
      <c r="J225" s="158">
        <v>25.03</v>
      </c>
      <c r="K225" s="110">
        <v>22.77</v>
      </c>
      <c r="L225" s="111">
        <v>21.73</v>
      </c>
      <c r="N225" s="135" t="s">
        <v>41</v>
      </c>
      <c r="P225" s="225">
        <f t="shared" si="29"/>
        <v>30.03</v>
      </c>
    </row>
    <row r="226" spans="3:16" x14ac:dyDescent="0.3">
      <c r="H226" s="20">
        <v>44492</v>
      </c>
      <c r="I226" s="112">
        <v>23.43</v>
      </c>
      <c r="J226" s="158">
        <v>25.03</v>
      </c>
      <c r="K226" s="110">
        <v>22.77</v>
      </c>
      <c r="L226" s="111">
        <v>21.73</v>
      </c>
      <c r="N226" s="135" t="s">
        <v>41</v>
      </c>
      <c r="P226" s="225">
        <f t="shared" si="29"/>
        <v>30.03</v>
      </c>
    </row>
    <row r="227" spans="3:16" x14ac:dyDescent="0.3">
      <c r="H227" s="20">
        <v>44493</v>
      </c>
      <c r="I227" s="112">
        <v>23.43</v>
      </c>
      <c r="J227" s="158">
        <v>25.03</v>
      </c>
      <c r="K227" s="110">
        <v>22.77</v>
      </c>
      <c r="L227" s="111">
        <v>21.73</v>
      </c>
      <c r="N227" s="135" t="s">
        <v>41</v>
      </c>
      <c r="P227" s="225">
        <f t="shared" si="29"/>
        <v>30.03</v>
      </c>
    </row>
    <row r="228" spans="3:16" x14ac:dyDescent="0.3">
      <c r="H228" s="20">
        <v>44494</v>
      </c>
      <c r="I228" s="112">
        <v>23.43</v>
      </c>
      <c r="J228" s="158">
        <v>25.03</v>
      </c>
      <c r="K228" s="110">
        <v>22.77</v>
      </c>
      <c r="L228" s="111">
        <v>21.73</v>
      </c>
      <c r="N228" s="135" t="s">
        <v>41</v>
      </c>
      <c r="P228" s="225">
        <f t="shared" si="29"/>
        <v>30.03</v>
      </c>
    </row>
    <row r="229" spans="3:16" x14ac:dyDescent="0.3">
      <c r="H229" s="20">
        <v>44495</v>
      </c>
      <c r="I229" s="112">
        <v>23.43</v>
      </c>
      <c r="J229" s="158">
        <v>25.03</v>
      </c>
      <c r="K229" s="110">
        <v>22.77</v>
      </c>
      <c r="L229" s="111">
        <v>21.73</v>
      </c>
      <c r="N229" s="135" t="s">
        <v>41</v>
      </c>
      <c r="P229" s="225">
        <f t="shared" si="29"/>
        <v>30.03</v>
      </c>
    </row>
    <row r="230" spans="3:16" x14ac:dyDescent="0.3">
      <c r="H230" s="20">
        <v>44496</v>
      </c>
      <c r="I230" s="112">
        <v>23.43</v>
      </c>
      <c r="J230" s="158">
        <v>25.03</v>
      </c>
      <c r="K230" s="110">
        <v>22.77</v>
      </c>
      <c r="L230" s="111">
        <v>21.73</v>
      </c>
      <c r="N230" s="135" t="s">
        <v>41</v>
      </c>
      <c r="P230" s="225">
        <f t="shared" si="29"/>
        <v>30.03</v>
      </c>
    </row>
    <row r="231" spans="3:16" x14ac:dyDescent="0.3">
      <c r="H231" s="20">
        <v>44497</v>
      </c>
      <c r="I231" s="112">
        <v>23.43</v>
      </c>
      <c r="J231" s="158">
        <v>25.03</v>
      </c>
      <c r="K231" s="110">
        <v>22.77</v>
      </c>
      <c r="L231" s="111">
        <v>21.73</v>
      </c>
      <c r="N231" s="135" t="s">
        <v>41</v>
      </c>
      <c r="P231" s="225">
        <f t="shared" si="29"/>
        <v>30.03</v>
      </c>
    </row>
    <row r="232" spans="3:16" x14ac:dyDescent="0.3">
      <c r="C232" s="3"/>
      <c r="D232" s="45"/>
      <c r="E232" s="45"/>
      <c r="F232" s="45"/>
      <c r="H232" s="20">
        <v>44498</v>
      </c>
      <c r="I232" s="112">
        <v>23.43</v>
      </c>
      <c r="J232" s="158">
        <v>25.03</v>
      </c>
      <c r="K232" s="110">
        <v>22.77</v>
      </c>
      <c r="L232" s="111">
        <v>21.73</v>
      </c>
      <c r="N232" s="135" t="s">
        <v>41</v>
      </c>
      <c r="P232" s="225">
        <f t="shared" si="29"/>
        <v>30.03</v>
      </c>
    </row>
    <row r="233" spans="3:16" x14ac:dyDescent="0.3">
      <c r="H233" s="20">
        <v>44499</v>
      </c>
      <c r="I233" s="112">
        <v>23.43</v>
      </c>
      <c r="J233" s="158">
        <v>25.03</v>
      </c>
      <c r="K233" s="110">
        <v>22.77</v>
      </c>
      <c r="L233" s="111">
        <v>21.73</v>
      </c>
      <c r="N233" s="135" t="s">
        <v>41</v>
      </c>
      <c r="P233" s="225">
        <f t="shared" si="29"/>
        <v>30.03</v>
      </c>
    </row>
    <row r="234" spans="3:16" x14ac:dyDescent="0.3">
      <c r="C234" s="3"/>
      <c r="D234" s="45"/>
      <c r="E234" s="45"/>
      <c r="F234" s="45"/>
      <c r="K234" s="45"/>
      <c r="L234" s="45"/>
    </row>
    <row r="235" spans="3:16" x14ac:dyDescent="0.3">
      <c r="C235" s="3"/>
      <c r="D235" s="45"/>
      <c r="E235" s="45"/>
      <c r="F235" s="45"/>
      <c r="I235" s="45"/>
      <c r="J235" s="45"/>
    </row>
    <row r="236" spans="3:16" x14ac:dyDescent="0.3">
      <c r="C236" s="3"/>
      <c r="D236" s="45"/>
      <c r="E236" s="45"/>
      <c r="F236" s="45"/>
    </row>
    <row r="237" spans="3:16" x14ac:dyDescent="0.3">
      <c r="H237" s="45"/>
    </row>
    <row r="238" spans="3:16" x14ac:dyDescent="0.3">
      <c r="G238" s="45"/>
    </row>
  </sheetData>
  <mergeCells count="3">
    <mergeCell ref="I1:L1"/>
    <mergeCell ref="I2:L2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workbookViewId="0">
      <selection activeCell="A3" sqref="A3:A47"/>
    </sheetView>
  </sheetViews>
  <sheetFormatPr baseColWidth="10" defaultRowHeight="14.4" x14ac:dyDescent="0.3"/>
  <cols>
    <col min="1" max="1" width="8.6640625" customWidth="1"/>
    <col min="2" max="5" width="7.6640625" customWidth="1"/>
    <col min="6" max="6" width="4.88671875" style="45" customWidth="1"/>
    <col min="7" max="7" width="9.33203125" customWidth="1"/>
    <col min="8" max="10" width="7.6640625" customWidth="1"/>
    <col min="11" max="11" width="7.6640625" style="45" customWidth="1"/>
    <col min="12" max="12" width="5.44140625" customWidth="1"/>
    <col min="13" max="13" width="9.33203125" customWidth="1"/>
    <col min="14" max="17" width="7.6640625" customWidth="1"/>
  </cols>
  <sheetData>
    <row r="1" spans="1:17" ht="14.4" customHeight="1" x14ac:dyDescent="0.3">
      <c r="A1" s="304" t="s">
        <v>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7" x14ac:dyDescent="0.3">
      <c r="A2" s="146" t="s">
        <v>45</v>
      </c>
      <c r="B2" s="143" t="s">
        <v>57</v>
      </c>
      <c r="C2" s="237" t="s">
        <v>3</v>
      </c>
      <c r="D2" s="144" t="s">
        <v>43</v>
      </c>
      <c r="E2" s="237" t="s">
        <v>44</v>
      </c>
      <c r="F2" s="232"/>
      <c r="G2" s="148" t="s">
        <v>45</v>
      </c>
      <c r="H2" s="143" t="s">
        <v>57</v>
      </c>
      <c r="I2" s="237" t="s">
        <v>3</v>
      </c>
      <c r="J2" s="144" t="s">
        <v>43</v>
      </c>
      <c r="K2" s="237" t="s">
        <v>44</v>
      </c>
      <c r="L2" s="145"/>
      <c r="M2" s="146" t="s">
        <v>45</v>
      </c>
      <c r="N2" s="143" t="s">
        <v>57</v>
      </c>
      <c r="O2" s="237" t="s">
        <v>3</v>
      </c>
      <c r="P2" s="144" t="s">
        <v>43</v>
      </c>
      <c r="Q2" s="237" t="s">
        <v>44</v>
      </c>
    </row>
    <row r="3" spans="1:17" ht="12" customHeight="1" x14ac:dyDescent="0.25">
      <c r="A3" s="18">
        <v>41005</v>
      </c>
      <c r="B3" s="233">
        <v>539.1</v>
      </c>
      <c r="C3" s="234">
        <v>512.50000000000011</v>
      </c>
      <c r="D3" s="235">
        <v>458.23000000000019</v>
      </c>
      <c r="E3" s="241">
        <v>430.50000000000006</v>
      </c>
      <c r="F3" s="232"/>
      <c r="G3" s="18">
        <v>44337</v>
      </c>
      <c r="H3" s="233">
        <v>600.38999999999976</v>
      </c>
      <c r="I3" s="239">
        <v>566.79000000000008</v>
      </c>
      <c r="J3" s="244">
        <v>480.84000000000026</v>
      </c>
      <c r="K3" s="241">
        <v>454.04999999999984</v>
      </c>
      <c r="L3" s="147"/>
      <c r="M3" s="15">
        <v>44436</v>
      </c>
      <c r="N3" s="247">
        <v>656.94</v>
      </c>
      <c r="O3" s="259">
        <v>626.93999999999983</v>
      </c>
      <c r="P3" s="260">
        <v>532.94999999999993</v>
      </c>
      <c r="Q3" s="246">
        <v>489.18000000000023</v>
      </c>
    </row>
    <row r="4" spans="1:17" ht="12" customHeight="1" x14ac:dyDescent="0.25">
      <c r="A4" s="18">
        <v>41006</v>
      </c>
      <c r="B4" s="233">
        <v>540.66000000000008</v>
      </c>
      <c r="C4" s="234">
        <v>514.06000000000006</v>
      </c>
      <c r="D4" s="235">
        <v>458.8900000000001</v>
      </c>
      <c r="E4" s="241">
        <v>432.04000000000013</v>
      </c>
      <c r="F4" s="149"/>
      <c r="G4" s="15">
        <v>44338</v>
      </c>
      <c r="H4" s="233">
        <v>601.65999999999985</v>
      </c>
      <c r="I4" s="239">
        <v>568.06000000000006</v>
      </c>
      <c r="J4" s="244">
        <v>481.05000000000024</v>
      </c>
      <c r="K4" s="241">
        <v>454.34999999999985</v>
      </c>
      <c r="L4" s="150"/>
      <c r="M4" s="15">
        <v>44437</v>
      </c>
      <c r="N4" s="247">
        <v>655.99000000000012</v>
      </c>
      <c r="O4" s="259">
        <v>625.68999999999983</v>
      </c>
      <c r="P4" s="260">
        <v>531.21999999999991</v>
      </c>
      <c r="Q4" s="246">
        <v>487.86000000000024</v>
      </c>
    </row>
    <row r="5" spans="1:17" ht="12" customHeight="1" x14ac:dyDescent="0.25">
      <c r="A5" s="18">
        <v>41007</v>
      </c>
      <c r="B5" s="233">
        <v>542.22</v>
      </c>
      <c r="C5" s="234">
        <v>515.62000000000012</v>
      </c>
      <c r="D5" s="235">
        <v>459.55000000000013</v>
      </c>
      <c r="E5" s="241">
        <v>433.58000000000015</v>
      </c>
      <c r="F5" s="149"/>
      <c r="G5" s="15">
        <v>44339</v>
      </c>
      <c r="H5" s="233">
        <v>602.92999999999984</v>
      </c>
      <c r="I5" s="239">
        <v>569.33000000000004</v>
      </c>
      <c r="J5" s="244">
        <v>481.26000000000022</v>
      </c>
      <c r="K5" s="241">
        <v>454.64999999999981</v>
      </c>
      <c r="L5" s="152"/>
      <c r="M5" s="18">
        <v>44438</v>
      </c>
      <c r="N5" s="247">
        <v>655.04000000000008</v>
      </c>
      <c r="O5" s="259">
        <v>624.43999999999983</v>
      </c>
      <c r="P5" s="260">
        <v>529.4899999999999</v>
      </c>
      <c r="Q5" s="246">
        <v>486.54000000000025</v>
      </c>
    </row>
    <row r="6" spans="1:17" ht="12" customHeight="1" x14ac:dyDescent="0.25">
      <c r="A6" s="18">
        <v>41008</v>
      </c>
      <c r="B6" s="233">
        <v>543.78000000000009</v>
      </c>
      <c r="C6" s="234">
        <v>517.18000000000006</v>
      </c>
      <c r="D6" s="235">
        <v>460.21000000000015</v>
      </c>
      <c r="E6" s="241">
        <v>435.12000000000018</v>
      </c>
      <c r="F6" s="149"/>
      <c r="G6" s="236">
        <v>44340</v>
      </c>
      <c r="H6" s="233">
        <v>603.77999999999986</v>
      </c>
      <c r="I6" s="239">
        <v>570.18000000000006</v>
      </c>
      <c r="J6" s="244">
        <v>481.38000000000017</v>
      </c>
      <c r="K6" s="241">
        <v>454.64999999999981</v>
      </c>
      <c r="L6" s="152"/>
      <c r="M6" s="18">
        <v>44439</v>
      </c>
      <c r="N6" s="247">
        <v>654.09000000000015</v>
      </c>
      <c r="O6" s="259">
        <v>623.18999999999983</v>
      </c>
      <c r="P6" s="260">
        <v>527.75999999999988</v>
      </c>
      <c r="Q6" s="246">
        <v>485.2200000000002</v>
      </c>
    </row>
    <row r="7" spans="1:17" ht="12" customHeight="1" x14ac:dyDescent="0.25">
      <c r="A7" s="15">
        <v>41009</v>
      </c>
      <c r="B7" s="233">
        <v>545.34000000000015</v>
      </c>
      <c r="C7" s="234">
        <v>518.74</v>
      </c>
      <c r="D7" s="235">
        <v>460.87000000000018</v>
      </c>
      <c r="E7" s="241">
        <v>436.6600000000002</v>
      </c>
      <c r="F7" s="149"/>
      <c r="G7" s="18">
        <v>44341</v>
      </c>
      <c r="H7" s="233">
        <v>604.62999999999977</v>
      </c>
      <c r="I7" s="239">
        <v>571.03000000000009</v>
      </c>
      <c r="J7" s="244">
        <v>481.50000000000017</v>
      </c>
      <c r="K7" s="241">
        <v>454.64999999999981</v>
      </c>
      <c r="L7" s="152"/>
      <c r="M7" s="18">
        <v>44440</v>
      </c>
      <c r="N7" s="247">
        <v>653.1400000000001</v>
      </c>
      <c r="O7" s="259">
        <v>621.93999999999983</v>
      </c>
      <c r="P7" s="260">
        <v>526.02999999999986</v>
      </c>
      <c r="Q7" s="246">
        <v>483.9000000000002</v>
      </c>
    </row>
    <row r="8" spans="1:17" ht="12" customHeight="1" x14ac:dyDescent="0.25">
      <c r="A8" s="15">
        <v>41010</v>
      </c>
      <c r="B8" s="233">
        <v>546.9000000000002</v>
      </c>
      <c r="C8" s="238">
        <v>520.29999999999995</v>
      </c>
      <c r="D8" s="235">
        <v>461.53000000000014</v>
      </c>
      <c r="E8" s="241">
        <v>438.20000000000016</v>
      </c>
      <c r="F8" s="149"/>
      <c r="G8" s="18">
        <v>44342</v>
      </c>
      <c r="H8" s="233">
        <v>605.47999999999979</v>
      </c>
      <c r="I8" s="239">
        <v>571.88</v>
      </c>
      <c r="J8" s="244">
        <v>481.62000000000012</v>
      </c>
      <c r="K8" s="241">
        <v>454.64999999999981</v>
      </c>
      <c r="L8" s="152"/>
      <c r="M8" s="18">
        <v>44441</v>
      </c>
      <c r="N8" s="247">
        <v>652.19000000000005</v>
      </c>
      <c r="O8" s="259">
        <v>620.68999999999983</v>
      </c>
      <c r="P8" s="260">
        <v>524.29999999999984</v>
      </c>
      <c r="Q8" s="246">
        <v>482.58000000000015</v>
      </c>
    </row>
    <row r="9" spans="1:17" ht="12" customHeight="1" x14ac:dyDescent="0.25">
      <c r="A9" s="18">
        <v>41011</v>
      </c>
      <c r="B9" s="233">
        <v>549.37000000000012</v>
      </c>
      <c r="C9" s="234">
        <v>522.77</v>
      </c>
      <c r="D9" s="235">
        <v>462.64000000000016</v>
      </c>
      <c r="E9" s="241">
        <v>439.86000000000018</v>
      </c>
      <c r="F9" s="149"/>
      <c r="G9" s="18">
        <v>44343</v>
      </c>
      <c r="H9" s="233">
        <v>606.32999999999993</v>
      </c>
      <c r="I9" s="239">
        <v>572.73</v>
      </c>
      <c r="J9" s="244">
        <v>481.74000000000012</v>
      </c>
      <c r="K9" s="241">
        <v>454.64999999999981</v>
      </c>
      <c r="L9" s="152"/>
      <c r="M9" s="18">
        <v>44442</v>
      </c>
      <c r="N9" s="247">
        <v>651.24000000000012</v>
      </c>
      <c r="O9" s="259">
        <v>619.43999999999983</v>
      </c>
      <c r="P9" s="260">
        <v>522.56999999999982</v>
      </c>
      <c r="Q9" s="246">
        <v>481.26000000000016</v>
      </c>
    </row>
    <row r="10" spans="1:17" ht="12" customHeight="1" x14ac:dyDescent="0.25">
      <c r="A10" s="18">
        <v>41012</v>
      </c>
      <c r="B10" s="233">
        <v>551.84000000000015</v>
      </c>
      <c r="C10" s="234">
        <v>525.24</v>
      </c>
      <c r="D10" s="235">
        <v>463.75000000000017</v>
      </c>
      <c r="E10" s="241">
        <v>441.52000000000015</v>
      </c>
      <c r="F10" s="149"/>
      <c r="G10" s="18">
        <v>44344</v>
      </c>
      <c r="H10" s="233">
        <v>607.17999999999995</v>
      </c>
      <c r="I10" s="239">
        <v>573.58000000000004</v>
      </c>
      <c r="J10" s="245">
        <v>481.86000000000013</v>
      </c>
      <c r="K10" s="241">
        <v>454.64999999999981</v>
      </c>
      <c r="L10" s="152"/>
      <c r="M10" s="15">
        <v>44443</v>
      </c>
      <c r="N10" s="247">
        <v>650.15000000000009</v>
      </c>
      <c r="O10" s="259">
        <v>618.04999999999984</v>
      </c>
      <c r="P10" s="260">
        <v>519.42999999999984</v>
      </c>
      <c r="Q10" s="246">
        <v>479.54000000000013</v>
      </c>
    </row>
    <row r="11" spans="1:17" ht="12" customHeight="1" x14ac:dyDescent="0.25">
      <c r="A11" s="18">
        <v>41013</v>
      </c>
      <c r="B11" s="233">
        <v>554.31000000000017</v>
      </c>
      <c r="C11" s="234">
        <v>527.71</v>
      </c>
      <c r="D11" s="235">
        <v>464.86000000000018</v>
      </c>
      <c r="E11" s="241">
        <v>443.18000000000012</v>
      </c>
      <c r="F11" s="149"/>
      <c r="G11" s="15">
        <v>44345</v>
      </c>
      <c r="H11" s="233">
        <v>608.33999999999992</v>
      </c>
      <c r="I11" s="239">
        <v>574.74000000000012</v>
      </c>
      <c r="J11" s="245">
        <v>481.98000000000013</v>
      </c>
      <c r="K11" s="241">
        <v>454.82999999999981</v>
      </c>
      <c r="L11" s="152"/>
      <c r="M11" s="15">
        <v>44444</v>
      </c>
      <c r="N11" s="247">
        <v>649.06000000000017</v>
      </c>
      <c r="O11" s="259">
        <v>616.65999999999985</v>
      </c>
      <c r="P11" s="260">
        <v>516.28999999999985</v>
      </c>
      <c r="Q11" s="246">
        <v>477.82000000000005</v>
      </c>
    </row>
    <row r="12" spans="1:17" ht="12" customHeight="1" x14ac:dyDescent="0.25">
      <c r="A12" s="18">
        <v>41014</v>
      </c>
      <c r="B12" s="233">
        <v>556.78000000000009</v>
      </c>
      <c r="C12" s="234">
        <v>530.18000000000006</v>
      </c>
      <c r="D12" s="235">
        <v>465.97000000000014</v>
      </c>
      <c r="E12" s="241">
        <v>444.84000000000009</v>
      </c>
      <c r="F12" s="149"/>
      <c r="G12" s="15">
        <v>44346</v>
      </c>
      <c r="H12" s="233">
        <v>609.49999999999989</v>
      </c>
      <c r="I12" s="239">
        <v>575.90000000000009</v>
      </c>
      <c r="J12" s="244">
        <v>482.10000000000014</v>
      </c>
      <c r="K12" s="241">
        <v>455.00999999999982</v>
      </c>
      <c r="L12" s="152"/>
      <c r="M12" s="18">
        <v>44445</v>
      </c>
      <c r="N12" s="247">
        <v>647.97000000000014</v>
      </c>
      <c r="O12" s="259">
        <v>615.26999999999987</v>
      </c>
      <c r="P12" s="260">
        <v>513.14999999999986</v>
      </c>
      <c r="Q12" s="246">
        <v>476.1</v>
      </c>
    </row>
    <row r="13" spans="1:17" ht="12" customHeight="1" x14ac:dyDescent="0.25">
      <c r="A13" s="18">
        <v>41015</v>
      </c>
      <c r="B13" s="233">
        <v>559.22000000000014</v>
      </c>
      <c r="C13" s="234">
        <v>531.62000000000012</v>
      </c>
      <c r="D13" s="235">
        <v>466.62000000000018</v>
      </c>
      <c r="E13" s="241">
        <v>445.17000000000013</v>
      </c>
      <c r="F13" s="149"/>
      <c r="G13" s="18">
        <v>44347</v>
      </c>
      <c r="H13" s="233">
        <v>610.65999999999985</v>
      </c>
      <c r="I13" s="239">
        <v>577.06000000000006</v>
      </c>
      <c r="J13" s="244">
        <v>482.22000000000014</v>
      </c>
      <c r="K13" s="241">
        <v>455.07999999999981</v>
      </c>
      <c r="L13" s="152"/>
      <c r="M13" s="18">
        <v>44446</v>
      </c>
      <c r="N13" s="247">
        <v>646.88000000000011</v>
      </c>
      <c r="O13" s="259">
        <v>613.87999999999988</v>
      </c>
      <c r="P13" s="260">
        <v>510.00999999999993</v>
      </c>
      <c r="Q13" s="246">
        <v>474.38</v>
      </c>
    </row>
    <row r="14" spans="1:17" ht="12" customHeight="1" x14ac:dyDescent="0.25">
      <c r="A14" s="15">
        <v>41016</v>
      </c>
      <c r="B14" s="233">
        <v>561.66000000000008</v>
      </c>
      <c r="C14" s="234">
        <v>533.06000000000017</v>
      </c>
      <c r="D14" s="235">
        <v>467.27000000000015</v>
      </c>
      <c r="E14" s="241">
        <v>445.50000000000011</v>
      </c>
      <c r="F14" s="149"/>
      <c r="G14" s="18">
        <v>44348</v>
      </c>
      <c r="H14" s="233">
        <v>611.81999999999994</v>
      </c>
      <c r="I14" s="239">
        <v>578.22</v>
      </c>
      <c r="J14" s="244">
        <v>482.34000000000015</v>
      </c>
      <c r="K14" s="241">
        <v>455.14999999999986</v>
      </c>
      <c r="L14" s="152"/>
      <c r="M14" s="18">
        <v>44447</v>
      </c>
      <c r="N14" s="247">
        <v>645.79000000000019</v>
      </c>
      <c r="O14" s="259">
        <v>612.48999999999978</v>
      </c>
      <c r="P14" s="260">
        <v>506.86999999999995</v>
      </c>
      <c r="Q14" s="246">
        <v>472.65999999999997</v>
      </c>
    </row>
    <row r="15" spans="1:17" ht="12" customHeight="1" x14ac:dyDescent="0.25">
      <c r="A15" s="15">
        <v>41017</v>
      </c>
      <c r="B15" s="233">
        <v>564.1</v>
      </c>
      <c r="C15" s="234">
        <v>534.50000000000011</v>
      </c>
      <c r="D15" s="235">
        <v>467.92000000000013</v>
      </c>
      <c r="E15" s="241">
        <v>445.83000000000015</v>
      </c>
      <c r="F15" s="149"/>
      <c r="G15" s="18">
        <v>44349</v>
      </c>
      <c r="H15" s="233">
        <v>612.9799999999999</v>
      </c>
      <c r="I15" s="239">
        <v>579.38</v>
      </c>
      <c r="J15" s="244">
        <v>482.46000000000015</v>
      </c>
      <c r="K15" s="241">
        <v>455.21999999999991</v>
      </c>
      <c r="L15" s="152"/>
      <c r="M15" s="18">
        <v>44448</v>
      </c>
      <c r="N15" s="247">
        <v>644.70000000000016</v>
      </c>
      <c r="O15" s="259">
        <v>611.09999999999991</v>
      </c>
      <c r="P15" s="260">
        <v>503.73</v>
      </c>
      <c r="Q15" s="246">
        <v>470.93999999999994</v>
      </c>
    </row>
    <row r="16" spans="1:17" ht="12" customHeight="1" x14ac:dyDescent="0.25">
      <c r="A16" s="18">
        <v>41018</v>
      </c>
      <c r="B16" s="233">
        <v>566.54</v>
      </c>
      <c r="C16" s="234">
        <v>535.94000000000017</v>
      </c>
      <c r="D16" s="235">
        <v>468.57000000000016</v>
      </c>
      <c r="E16" s="241">
        <v>446.16000000000014</v>
      </c>
      <c r="F16" s="149"/>
      <c r="G16" s="18">
        <v>44350</v>
      </c>
      <c r="H16" s="233">
        <v>614.14</v>
      </c>
      <c r="I16" s="239">
        <v>580.54000000000008</v>
      </c>
      <c r="J16" s="244">
        <v>482.5800000000001</v>
      </c>
      <c r="K16" s="241">
        <v>455.28999999999996</v>
      </c>
      <c r="L16" s="152"/>
      <c r="M16" s="18">
        <v>44449</v>
      </c>
      <c r="N16" s="247">
        <v>644.56000000000017</v>
      </c>
      <c r="O16" s="259">
        <v>610.95999999999981</v>
      </c>
      <c r="P16" s="260">
        <v>502.32000000000005</v>
      </c>
      <c r="Q16" s="246">
        <v>470.53999999999991</v>
      </c>
    </row>
    <row r="17" spans="1:17" ht="12" customHeight="1" x14ac:dyDescent="0.25">
      <c r="A17" s="18">
        <v>41019</v>
      </c>
      <c r="B17" s="233">
        <v>568.98</v>
      </c>
      <c r="C17" s="234">
        <v>537.38000000000022</v>
      </c>
      <c r="D17" s="235">
        <v>469.22000000000014</v>
      </c>
      <c r="E17" s="241">
        <v>446.49000000000012</v>
      </c>
      <c r="F17" s="149"/>
      <c r="G17" s="18">
        <v>44351</v>
      </c>
      <c r="H17" s="233">
        <v>614.66999999999996</v>
      </c>
      <c r="I17" s="239">
        <v>581.07000000000005</v>
      </c>
      <c r="J17" s="244">
        <v>482.5800000000001</v>
      </c>
      <c r="K17" s="241">
        <v>455.36</v>
      </c>
      <c r="L17" s="152"/>
      <c r="M17" s="15">
        <v>44450</v>
      </c>
      <c r="N17" s="247">
        <v>640.27000000000021</v>
      </c>
      <c r="O17" s="259">
        <v>606.66999999999996</v>
      </c>
      <c r="P17" s="260">
        <v>500.70000000000005</v>
      </c>
      <c r="Q17" s="246">
        <v>469.7299999999999</v>
      </c>
    </row>
    <row r="18" spans="1:17" ht="12" customHeight="1" x14ac:dyDescent="0.25">
      <c r="A18" s="18">
        <v>41020</v>
      </c>
      <c r="B18" s="233">
        <v>571.41999999999996</v>
      </c>
      <c r="C18" s="234">
        <v>538.82000000000016</v>
      </c>
      <c r="D18" s="235">
        <v>469.87000000000012</v>
      </c>
      <c r="E18" s="241">
        <v>446.82000000000016</v>
      </c>
      <c r="F18" s="149"/>
      <c r="G18" s="15">
        <v>44352</v>
      </c>
      <c r="H18" s="233">
        <v>617.25</v>
      </c>
      <c r="I18" s="239">
        <v>583.65</v>
      </c>
      <c r="J18" s="244">
        <v>483.75000000000006</v>
      </c>
      <c r="K18" s="241">
        <v>456.34000000000003</v>
      </c>
      <c r="L18" s="152"/>
      <c r="M18" s="15">
        <v>44451</v>
      </c>
      <c r="N18" s="247">
        <v>635.98000000000025</v>
      </c>
      <c r="O18" s="259">
        <v>602.37999999999988</v>
      </c>
      <c r="P18" s="260">
        <v>499.08000000000004</v>
      </c>
      <c r="Q18" s="246">
        <v>468.9199999999999</v>
      </c>
    </row>
    <row r="19" spans="1:17" ht="12" customHeight="1" x14ac:dyDescent="0.25">
      <c r="A19" s="18">
        <v>41021</v>
      </c>
      <c r="B19" s="233">
        <v>573.8599999999999</v>
      </c>
      <c r="C19" s="234">
        <v>540.26000000000022</v>
      </c>
      <c r="D19" s="235">
        <v>470.5200000000001</v>
      </c>
      <c r="E19" s="241">
        <v>447.15000000000015</v>
      </c>
      <c r="F19" s="149"/>
      <c r="G19" s="15">
        <v>44353</v>
      </c>
      <c r="H19" s="233">
        <v>619.83000000000004</v>
      </c>
      <c r="I19" s="239">
        <v>586.2299999999999</v>
      </c>
      <c r="J19" s="244">
        <v>484.92</v>
      </c>
      <c r="K19" s="241">
        <v>457.32000000000005</v>
      </c>
      <c r="L19" s="149"/>
      <c r="M19" s="18">
        <v>44452</v>
      </c>
      <c r="N19" s="247">
        <v>631.69000000000028</v>
      </c>
      <c r="O19" s="259">
        <v>598.09</v>
      </c>
      <c r="P19" s="260">
        <v>497.46000000000004</v>
      </c>
      <c r="Q19" s="246">
        <v>468.1099999999999</v>
      </c>
    </row>
    <row r="20" spans="1:17" ht="12" customHeight="1" x14ac:dyDescent="0.25">
      <c r="A20" s="18">
        <v>41022</v>
      </c>
      <c r="B20" s="233">
        <v>574.9799999999999</v>
      </c>
      <c r="C20" s="234">
        <v>541.38000000000022</v>
      </c>
      <c r="D20" s="235">
        <v>471.12000000000006</v>
      </c>
      <c r="E20" s="241">
        <v>447.27000000000015</v>
      </c>
      <c r="F20" s="149"/>
      <c r="G20" s="18">
        <v>44354</v>
      </c>
      <c r="H20" s="233">
        <v>622.4100000000002</v>
      </c>
      <c r="I20" s="239">
        <v>588.80999999999983</v>
      </c>
      <c r="J20" s="244">
        <v>486.09</v>
      </c>
      <c r="K20" s="241">
        <v>458.30000000000007</v>
      </c>
      <c r="L20" s="149"/>
      <c r="M20" s="18">
        <v>44453</v>
      </c>
      <c r="N20" s="247">
        <v>627.40000000000032</v>
      </c>
      <c r="O20" s="259">
        <v>593.79999999999995</v>
      </c>
      <c r="P20" s="260">
        <v>495.84000000000003</v>
      </c>
      <c r="Q20" s="246">
        <v>467.29999999999995</v>
      </c>
    </row>
    <row r="21" spans="1:17" ht="12" customHeight="1" x14ac:dyDescent="0.25">
      <c r="A21" s="15">
        <v>41023</v>
      </c>
      <c r="B21" s="233">
        <v>576.1</v>
      </c>
      <c r="C21" s="234">
        <v>542.50000000000023</v>
      </c>
      <c r="D21" s="235">
        <v>471.72</v>
      </c>
      <c r="E21" s="241">
        <v>447.39000000000016</v>
      </c>
      <c r="F21" s="149"/>
      <c r="G21" s="18">
        <v>44355</v>
      </c>
      <c r="H21" s="233">
        <v>624.99000000000012</v>
      </c>
      <c r="I21" s="239">
        <v>591.38999999999987</v>
      </c>
      <c r="J21" s="244">
        <v>487.25999999999993</v>
      </c>
      <c r="K21" s="241">
        <v>459.28000000000009</v>
      </c>
      <c r="L21" s="149"/>
      <c r="M21" s="18">
        <v>44454</v>
      </c>
      <c r="N21" s="247">
        <v>623.11000000000035</v>
      </c>
      <c r="O21" s="259">
        <v>589.51</v>
      </c>
      <c r="P21" s="260">
        <v>494.21999999999997</v>
      </c>
      <c r="Q21" s="246">
        <v>466.48999999999995</v>
      </c>
    </row>
    <row r="22" spans="1:17" ht="12" customHeight="1" x14ac:dyDescent="0.25">
      <c r="A22" s="15">
        <v>41024</v>
      </c>
      <c r="B22" s="233">
        <v>577.21999999999991</v>
      </c>
      <c r="C22" s="234">
        <v>543.62000000000012</v>
      </c>
      <c r="D22" s="235">
        <v>472.32</v>
      </c>
      <c r="E22" s="241">
        <v>447.51000000000016</v>
      </c>
      <c r="F22" s="149"/>
      <c r="G22" s="18">
        <v>44356</v>
      </c>
      <c r="H22" s="233">
        <v>627.57000000000016</v>
      </c>
      <c r="I22" s="239">
        <v>593.9699999999998</v>
      </c>
      <c r="J22" s="244">
        <v>488.42999999999989</v>
      </c>
      <c r="K22" s="241">
        <v>460.2600000000001</v>
      </c>
      <c r="L22" s="149"/>
      <c r="M22" s="18">
        <v>44455</v>
      </c>
      <c r="N22" s="247">
        <v>618.82000000000039</v>
      </c>
      <c r="O22" s="259">
        <v>585.22</v>
      </c>
      <c r="P22" s="260">
        <v>492.59999999999997</v>
      </c>
      <c r="Q22" s="246">
        <v>465.68</v>
      </c>
    </row>
    <row r="23" spans="1:17" ht="12" customHeight="1" x14ac:dyDescent="0.25">
      <c r="A23" s="18">
        <v>41025</v>
      </c>
      <c r="B23" s="233">
        <v>578.34</v>
      </c>
      <c r="C23" s="234">
        <v>544.74000000000012</v>
      </c>
      <c r="D23" s="235">
        <v>472.91999999999996</v>
      </c>
      <c r="E23" s="241">
        <v>447.63000000000017</v>
      </c>
      <c r="F23" s="149"/>
      <c r="G23" s="18">
        <v>44357</v>
      </c>
      <c r="H23" s="233">
        <v>630.1500000000002</v>
      </c>
      <c r="I23" s="239">
        <v>596.54999999999995</v>
      </c>
      <c r="J23" s="244">
        <v>489.59999999999985</v>
      </c>
      <c r="K23" s="241">
        <v>461.24</v>
      </c>
      <c r="L23" s="149"/>
      <c r="M23" s="18">
        <v>44456</v>
      </c>
      <c r="N23" s="247">
        <v>614.5300000000002</v>
      </c>
      <c r="O23" s="259">
        <v>580.93000000000006</v>
      </c>
      <c r="P23" s="260">
        <v>490.9799999999999</v>
      </c>
      <c r="Q23" s="246">
        <v>464.87</v>
      </c>
    </row>
    <row r="24" spans="1:17" ht="12" customHeight="1" x14ac:dyDescent="0.25">
      <c r="A24" s="18">
        <v>41026</v>
      </c>
      <c r="B24" s="233">
        <v>579.46</v>
      </c>
      <c r="C24" s="234">
        <v>545.86000000000013</v>
      </c>
      <c r="D24" s="235">
        <v>473.51999999999992</v>
      </c>
      <c r="E24" s="241">
        <v>447.75000000000017</v>
      </c>
      <c r="F24" s="149"/>
      <c r="G24" s="18">
        <v>44358</v>
      </c>
      <c r="H24" s="233">
        <v>632.73000000000025</v>
      </c>
      <c r="I24" s="239">
        <v>599.12999999999988</v>
      </c>
      <c r="J24" s="244">
        <v>490.76999999999981</v>
      </c>
      <c r="K24" s="241">
        <v>462.22</v>
      </c>
      <c r="L24" s="149"/>
      <c r="M24" s="15">
        <v>44457</v>
      </c>
      <c r="N24" s="247">
        <v>610.24000000000024</v>
      </c>
      <c r="O24" s="259">
        <v>576.6400000000001</v>
      </c>
      <c r="P24" s="260">
        <v>489.35999999999984</v>
      </c>
      <c r="Q24" s="246">
        <v>464.06000000000006</v>
      </c>
    </row>
    <row r="25" spans="1:17" ht="12" customHeight="1" x14ac:dyDescent="0.25">
      <c r="A25" s="18">
        <v>41027</v>
      </c>
      <c r="B25" s="233">
        <v>580.58000000000004</v>
      </c>
      <c r="C25" s="234">
        <v>546.98000000000013</v>
      </c>
      <c r="D25" s="235">
        <v>474.11999999999995</v>
      </c>
      <c r="E25" s="241">
        <v>447.87000000000018</v>
      </c>
      <c r="F25" s="149"/>
      <c r="G25" s="15">
        <v>44359</v>
      </c>
      <c r="H25" s="233">
        <v>635.09000000000026</v>
      </c>
      <c r="I25" s="239">
        <v>601.4899999999999</v>
      </c>
      <c r="J25" s="244">
        <v>491.93999999999977</v>
      </c>
      <c r="K25" s="241">
        <v>463.19999999999993</v>
      </c>
      <c r="L25" s="149"/>
      <c r="M25" s="15">
        <v>44458</v>
      </c>
      <c r="N25" s="247">
        <v>605.95000000000016</v>
      </c>
      <c r="O25" s="259">
        <v>572.35000000000014</v>
      </c>
      <c r="P25" s="260">
        <v>487.73999999999984</v>
      </c>
      <c r="Q25" s="246">
        <v>463.25000000000006</v>
      </c>
    </row>
    <row r="26" spans="1:17" ht="12" customHeight="1" x14ac:dyDescent="0.25">
      <c r="A26" s="18">
        <v>41028</v>
      </c>
      <c r="B26" s="233">
        <v>581.70000000000016</v>
      </c>
      <c r="C26" s="234">
        <v>548.10000000000014</v>
      </c>
      <c r="D26" s="235">
        <v>474.71999999999991</v>
      </c>
      <c r="E26" s="241">
        <v>447.99000000000012</v>
      </c>
      <c r="F26" s="149"/>
      <c r="G26" s="15">
        <v>44360</v>
      </c>
      <c r="H26" s="233">
        <v>637.45000000000027</v>
      </c>
      <c r="I26" s="239">
        <v>603.84999999999991</v>
      </c>
      <c r="J26" s="244">
        <v>493.10999999999973</v>
      </c>
      <c r="K26" s="241">
        <v>464.17999999999995</v>
      </c>
      <c r="L26" s="149"/>
      <c r="M26" s="18">
        <v>44459</v>
      </c>
      <c r="N26" s="247">
        <v>601.66000000000008</v>
      </c>
      <c r="O26" s="259">
        <v>568.06000000000017</v>
      </c>
      <c r="P26" s="260">
        <v>486.11999999999978</v>
      </c>
      <c r="Q26" s="246">
        <v>462.44000000000011</v>
      </c>
    </row>
    <row r="27" spans="1:17" ht="12" customHeight="1" x14ac:dyDescent="0.25">
      <c r="A27" s="18">
        <v>41029</v>
      </c>
      <c r="B27" s="233">
        <v>582.82000000000016</v>
      </c>
      <c r="C27" s="234">
        <v>549.22</v>
      </c>
      <c r="D27" s="235">
        <v>475.31999999999988</v>
      </c>
      <c r="E27" s="241">
        <v>448.11000000000013</v>
      </c>
      <c r="F27" s="149"/>
      <c r="G27" s="18">
        <v>44361</v>
      </c>
      <c r="H27" s="233">
        <v>640.21000000000026</v>
      </c>
      <c r="I27" s="239">
        <v>604.58999999999992</v>
      </c>
      <c r="J27" s="244">
        <v>496.22999999999979</v>
      </c>
      <c r="K27" s="241">
        <v>465.76</v>
      </c>
      <c r="L27" s="149"/>
      <c r="M27" s="18">
        <v>44460</v>
      </c>
      <c r="N27" s="247">
        <v>597.37000000000012</v>
      </c>
      <c r="O27" s="259">
        <v>563.77000000000021</v>
      </c>
      <c r="P27" s="260">
        <v>484.49999999999977</v>
      </c>
      <c r="Q27" s="246">
        <v>461.63000000000011</v>
      </c>
    </row>
    <row r="28" spans="1:17" ht="12" customHeight="1" x14ac:dyDescent="0.25">
      <c r="A28" s="15">
        <v>41030</v>
      </c>
      <c r="B28" s="233">
        <v>583.94000000000017</v>
      </c>
      <c r="C28" s="234">
        <v>550.34</v>
      </c>
      <c r="D28" s="235">
        <v>475.91999999999985</v>
      </c>
      <c r="E28" s="241">
        <v>448.23000000000019</v>
      </c>
      <c r="F28" s="149"/>
      <c r="G28" s="18">
        <v>44362</v>
      </c>
      <c r="H28" s="233">
        <v>642.97000000000025</v>
      </c>
      <c r="I28" s="239">
        <v>605.32999999999993</v>
      </c>
      <c r="J28" s="244">
        <v>499.34999999999985</v>
      </c>
      <c r="K28" s="241">
        <v>467.34</v>
      </c>
      <c r="L28" s="149"/>
      <c r="M28" s="18">
        <v>44461</v>
      </c>
      <c r="N28" s="247">
        <v>591.66</v>
      </c>
      <c r="O28" s="259">
        <v>558.06000000000017</v>
      </c>
      <c r="P28" s="260">
        <v>482.87999999999982</v>
      </c>
      <c r="Q28" s="246">
        <v>460.82000000000011</v>
      </c>
    </row>
    <row r="29" spans="1:17" ht="12" customHeight="1" x14ac:dyDescent="0.25">
      <c r="A29" s="15">
        <v>41031</v>
      </c>
      <c r="B29" s="233">
        <v>585.06000000000017</v>
      </c>
      <c r="C29" s="239">
        <v>551.46</v>
      </c>
      <c r="D29" s="240">
        <v>476.51999999999987</v>
      </c>
      <c r="E29" s="241">
        <v>448.35000000000019</v>
      </c>
      <c r="F29" s="149"/>
      <c r="G29" s="18">
        <v>44363</v>
      </c>
      <c r="H29" s="233">
        <v>648.83000000000027</v>
      </c>
      <c r="I29" s="239">
        <v>611.18999999999994</v>
      </c>
      <c r="J29" s="244">
        <v>507.36999999999989</v>
      </c>
      <c r="K29" s="241">
        <v>472.79</v>
      </c>
      <c r="L29" s="149"/>
      <c r="M29" s="18">
        <v>44462</v>
      </c>
      <c r="N29" s="247">
        <v>585.94999999999982</v>
      </c>
      <c r="O29" s="259">
        <v>552.35000000000014</v>
      </c>
      <c r="P29" s="260">
        <v>481.25999999999988</v>
      </c>
      <c r="Q29" s="246">
        <v>460.0100000000001</v>
      </c>
    </row>
    <row r="30" spans="1:17" ht="12" customHeight="1" x14ac:dyDescent="0.25">
      <c r="A30" s="18">
        <v>41032</v>
      </c>
      <c r="B30" s="233">
        <v>585.69000000000017</v>
      </c>
      <c r="C30" s="239">
        <v>552.09</v>
      </c>
      <c r="D30" s="240">
        <v>476.75999999999988</v>
      </c>
      <c r="E30" s="241">
        <v>448.65000000000015</v>
      </c>
      <c r="F30" s="149"/>
      <c r="G30" s="18">
        <v>44364</v>
      </c>
      <c r="H30" s="233">
        <v>654.69000000000028</v>
      </c>
      <c r="I30" s="239">
        <v>617.04999999999995</v>
      </c>
      <c r="J30" s="244">
        <v>515.38999999999987</v>
      </c>
      <c r="K30" s="241">
        <v>478.24000000000007</v>
      </c>
      <c r="L30" s="149"/>
      <c r="M30" s="18">
        <v>44463</v>
      </c>
      <c r="N30" s="247">
        <v>580.23999999999978</v>
      </c>
      <c r="O30" s="259">
        <v>546.6400000000001</v>
      </c>
      <c r="P30" s="260">
        <v>479.63999999999987</v>
      </c>
      <c r="Q30" s="246">
        <v>459.20000000000016</v>
      </c>
    </row>
    <row r="31" spans="1:17" ht="12" customHeight="1" x14ac:dyDescent="0.25">
      <c r="A31" s="18">
        <v>41033</v>
      </c>
      <c r="B31" s="233">
        <v>586.32000000000016</v>
      </c>
      <c r="C31" s="239">
        <v>552.72</v>
      </c>
      <c r="D31" s="240">
        <v>476.99999999999994</v>
      </c>
      <c r="E31" s="241">
        <v>448.9500000000001</v>
      </c>
      <c r="F31" s="149"/>
      <c r="G31" s="18">
        <v>44365</v>
      </c>
      <c r="H31" s="233">
        <v>673.5500000000003</v>
      </c>
      <c r="I31" s="239">
        <v>635.91</v>
      </c>
      <c r="J31" s="244">
        <v>536.90999999999985</v>
      </c>
      <c r="K31" s="241">
        <v>498.59000000000003</v>
      </c>
      <c r="L31" s="149"/>
      <c r="M31" s="15">
        <v>44464</v>
      </c>
      <c r="N31" s="247">
        <v>574.66999999999985</v>
      </c>
      <c r="O31" s="259">
        <v>541.07000000000005</v>
      </c>
      <c r="P31" s="260">
        <v>479.42999999999989</v>
      </c>
      <c r="Q31" s="246">
        <v>458.79000000000013</v>
      </c>
    </row>
    <row r="32" spans="1:17" ht="12" customHeight="1" x14ac:dyDescent="0.25">
      <c r="A32" s="18">
        <v>41034</v>
      </c>
      <c r="B32" s="233">
        <v>586.95000000000016</v>
      </c>
      <c r="C32" s="239">
        <v>553.35</v>
      </c>
      <c r="D32" s="240">
        <v>477.23999999999995</v>
      </c>
      <c r="E32" s="241">
        <v>449.25000000000006</v>
      </c>
      <c r="F32" s="149"/>
      <c r="G32" s="15">
        <f>'2021'!A100</f>
        <v>41079</v>
      </c>
      <c r="H32" s="248">
        <v>700</v>
      </c>
      <c r="I32" s="249">
        <v>660</v>
      </c>
      <c r="J32" s="250">
        <v>588</v>
      </c>
      <c r="K32" s="252">
        <v>515</v>
      </c>
      <c r="L32" s="149"/>
      <c r="M32" s="15">
        <v>44465</v>
      </c>
      <c r="N32" s="247">
        <v>569.0999999999998</v>
      </c>
      <c r="O32" s="259">
        <v>535.50000000000011</v>
      </c>
      <c r="P32" s="260">
        <v>479.21999999999991</v>
      </c>
      <c r="Q32" s="246">
        <v>458.38000000000011</v>
      </c>
    </row>
    <row r="33" spans="1:17" ht="12" customHeight="1" x14ac:dyDescent="0.25">
      <c r="A33" s="18">
        <v>41035</v>
      </c>
      <c r="B33" s="233">
        <v>587.58000000000015</v>
      </c>
      <c r="C33" s="239">
        <v>553.98</v>
      </c>
      <c r="D33" s="240">
        <v>477.48</v>
      </c>
      <c r="E33" s="241">
        <v>449.55</v>
      </c>
      <c r="F33" s="149"/>
      <c r="G33" s="15">
        <f>'2021'!A107</f>
        <v>41086</v>
      </c>
      <c r="H33" s="248">
        <v>826</v>
      </c>
      <c r="I33" s="249">
        <v>730</v>
      </c>
      <c r="J33" s="250">
        <v>660</v>
      </c>
      <c r="K33" s="252">
        <v>610</v>
      </c>
      <c r="L33" s="149"/>
      <c r="M33" s="18">
        <v>44466</v>
      </c>
      <c r="N33" s="247">
        <v>563.52999999999975</v>
      </c>
      <c r="O33" s="259">
        <v>529.93000000000006</v>
      </c>
      <c r="P33" s="260">
        <v>479.00999999999988</v>
      </c>
      <c r="Q33" s="246">
        <v>457.97000000000014</v>
      </c>
    </row>
    <row r="34" spans="1:17" ht="12" customHeight="1" x14ac:dyDescent="0.25">
      <c r="A34" s="18">
        <v>41036</v>
      </c>
      <c r="B34" s="233">
        <v>588.21</v>
      </c>
      <c r="C34" s="239">
        <v>554.61</v>
      </c>
      <c r="D34" s="240">
        <v>477.72</v>
      </c>
      <c r="E34" s="241">
        <v>449.84999999999997</v>
      </c>
      <c r="F34" s="149"/>
      <c r="G34" s="15">
        <f>'2021'!A114</f>
        <v>41093</v>
      </c>
      <c r="H34" s="248">
        <v>930</v>
      </c>
      <c r="I34" s="249">
        <v>840</v>
      </c>
      <c r="J34" s="250">
        <v>790</v>
      </c>
      <c r="K34" s="253">
        <v>750</v>
      </c>
      <c r="L34" s="149"/>
      <c r="M34" s="18">
        <v>44467</v>
      </c>
      <c r="N34" s="247">
        <v>557.95999999999981</v>
      </c>
      <c r="O34" s="259">
        <v>524.36000000000013</v>
      </c>
      <c r="P34" s="260">
        <v>478.7999999999999</v>
      </c>
      <c r="Q34" s="246">
        <v>457.56000000000012</v>
      </c>
    </row>
    <row r="35" spans="1:17" ht="12" customHeight="1" x14ac:dyDescent="0.25">
      <c r="A35" s="15">
        <v>41037</v>
      </c>
      <c r="B35" s="233">
        <v>588.84</v>
      </c>
      <c r="C35" s="239">
        <v>555.24000000000012</v>
      </c>
      <c r="D35" s="240">
        <v>477.96000000000009</v>
      </c>
      <c r="E35" s="241">
        <v>450.14999999999992</v>
      </c>
      <c r="F35" s="149"/>
      <c r="G35" s="15">
        <v>44387</v>
      </c>
      <c r="H35" s="255">
        <v>1090</v>
      </c>
      <c r="I35" s="251">
        <v>945</v>
      </c>
      <c r="J35" s="256">
        <v>890</v>
      </c>
      <c r="K35" s="253">
        <v>830</v>
      </c>
      <c r="L35" s="149"/>
      <c r="M35" s="18">
        <v>44468</v>
      </c>
      <c r="N35" s="247">
        <v>552.38999999999976</v>
      </c>
      <c r="O35" s="259">
        <v>518.79000000000008</v>
      </c>
      <c r="P35" s="260">
        <v>478.58999999999986</v>
      </c>
      <c r="Q35" s="246">
        <v>457.15000000000015</v>
      </c>
    </row>
    <row r="36" spans="1:17" ht="12" customHeight="1" x14ac:dyDescent="0.25">
      <c r="A36" s="15">
        <v>41038</v>
      </c>
      <c r="B36" s="233">
        <v>589.47</v>
      </c>
      <c r="C36" s="239">
        <v>555.87000000000012</v>
      </c>
      <c r="D36" s="240">
        <v>478.2000000000001</v>
      </c>
      <c r="E36" s="241">
        <v>450.44999999999987</v>
      </c>
      <c r="F36" s="149"/>
      <c r="G36" s="15">
        <v>44394</v>
      </c>
      <c r="H36" s="255">
        <v>1210</v>
      </c>
      <c r="I36" s="251">
        <v>1180</v>
      </c>
      <c r="J36" s="256">
        <v>1008</v>
      </c>
      <c r="K36" s="253">
        <v>875</v>
      </c>
      <c r="L36" s="149"/>
      <c r="M36" s="18">
        <v>44469</v>
      </c>
      <c r="N36" s="247">
        <v>546.81999999999971</v>
      </c>
      <c r="O36" s="259">
        <v>513.22</v>
      </c>
      <c r="P36" s="260">
        <v>478.37999999999988</v>
      </c>
      <c r="Q36" s="246">
        <v>456.74000000000012</v>
      </c>
    </row>
    <row r="37" spans="1:17" ht="12" customHeight="1" x14ac:dyDescent="0.25">
      <c r="A37" s="18">
        <v>41039</v>
      </c>
      <c r="B37" s="233">
        <v>590.09999999999991</v>
      </c>
      <c r="C37" s="239">
        <v>556.50000000000011</v>
      </c>
      <c r="D37" s="240">
        <v>478.44000000000011</v>
      </c>
      <c r="E37" s="241">
        <v>450.74999999999983</v>
      </c>
      <c r="F37" s="149"/>
      <c r="G37" s="15">
        <v>44401</v>
      </c>
      <c r="H37" s="255">
        <v>1348</v>
      </c>
      <c r="I37" s="251">
        <v>1318</v>
      </c>
      <c r="J37" s="256">
        <v>1147</v>
      </c>
      <c r="K37" s="253">
        <v>898</v>
      </c>
      <c r="L37" s="149"/>
      <c r="M37" s="18">
        <v>44470</v>
      </c>
      <c r="N37" s="247">
        <v>541.24999999999966</v>
      </c>
      <c r="O37" s="259">
        <v>507.65000000000003</v>
      </c>
      <c r="P37" s="260">
        <v>478.1699999999999</v>
      </c>
      <c r="Q37" s="246">
        <v>456.3300000000001</v>
      </c>
    </row>
    <row r="38" spans="1:17" ht="12" customHeight="1" x14ac:dyDescent="0.25">
      <c r="A38" s="18">
        <v>41040</v>
      </c>
      <c r="B38" s="233">
        <v>590.7299999999999</v>
      </c>
      <c r="C38" s="239">
        <v>557.13000000000011</v>
      </c>
      <c r="D38" s="240">
        <v>478.68000000000018</v>
      </c>
      <c r="E38" s="241">
        <v>451.04999999999978</v>
      </c>
      <c r="F38" s="149"/>
      <c r="G38" s="15">
        <v>44408</v>
      </c>
      <c r="H38" s="255">
        <v>1258</v>
      </c>
      <c r="I38" s="251">
        <v>1228</v>
      </c>
      <c r="J38" s="256">
        <v>1068</v>
      </c>
      <c r="K38" s="253">
        <v>880</v>
      </c>
      <c r="L38" s="149"/>
      <c r="M38" s="15">
        <v>44471</v>
      </c>
      <c r="N38" s="247">
        <v>539.8299999999997</v>
      </c>
      <c r="O38" s="259">
        <v>506.23</v>
      </c>
      <c r="P38" s="260">
        <v>478.1699999999999</v>
      </c>
      <c r="Q38" s="246">
        <v>456.3300000000001</v>
      </c>
    </row>
    <row r="39" spans="1:17" ht="12" customHeight="1" thickBot="1" x14ac:dyDescent="0.35">
      <c r="A39" s="18">
        <v>41041</v>
      </c>
      <c r="B39" s="233">
        <v>591.3599999999999</v>
      </c>
      <c r="C39" s="239">
        <v>557.7600000000001</v>
      </c>
      <c r="D39" s="240">
        <v>478.92000000000019</v>
      </c>
      <c r="E39" s="241">
        <v>451.34999999999974</v>
      </c>
      <c r="F39" s="149"/>
      <c r="G39" s="15">
        <v>44415</v>
      </c>
      <c r="H39" s="255">
        <v>1178</v>
      </c>
      <c r="I39" s="251">
        <v>1148</v>
      </c>
      <c r="J39" s="256">
        <v>800</v>
      </c>
      <c r="K39" s="253">
        <v>650</v>
      </c>
      <c r="L39" s="258"/>
      <c r="M39" s="60"/>
      <c r="N39" s="151"/>
      <c r="O39" s="151"/>
      <c r="P39" s="151"/>
      <c r="Q39" s="4"/>
    </row>
    <row r="40" spans="1:17" ht="12" customHeight="1" x14ac:dyDescent="0.3">
      <c r="A40" s="236">
        <v>41042</v>
      </c>
      <c r="B40" s="233">
        <v>591.9899999999999</v>
      </c>
      <c r="C40" s="239">
        <v>558.3900000000001</v>
      </c>
      <c r="D40" s="240">
        <v>479.1600000000002</v>
      </c>
      <c r="E40" s="241">
        <v>451.64999999999975</v>
      </c>
      <c r="F40" s="149"/>
      <c r="G40" s="15">
        <v>44422</v>
      </c>
      <c r="H40" s="255">
        <v>723</v>
      </c>
      <c r="I40" s="251">
        <v>693</v>
      </c>
      <c r="J40" s="256">
        <v>584</v>
      </c>
      <c r="K40" s="253">
        <v>535</v>
      </c>
      <c r="L40" s="258"/>
      <c r="M40" s="305" t="s">
        <v>46</v>
      </c>
      <c r="N40" s="306"/>
      <c r="O40" s="306"/>
      <c r="P40" s="307"/>
      <c r="Q40" s="31"/>
    </row>
    <row r="41" spans="1:17" ht="12" customHeight="1" x14ac:dyDescent="0.3">
      <c r="A41" s="18">
        <v>41043</v>
      </c>
      <c r="B41" s="233">
        <v>593.03999999999985</v>
      </c>
      <c r="C41" s="239">
        <v>559.44000000000017</v>
      </c>
      <c r="D41" s="240">
        <v>479.37000000000018</v>
      </c>
      <c r="E41" s="241">
        <v>451.94999999999976</v>
      </c>
      <c r="F41" s="149"/>
      <c r="G41" s="15">
        <v>44429</v>
      </c>
      <c r="H41" s="255">
        <v>672</v>
      </c>
      <c r="I41" s="251">
        <v>642</v>
      </c>
      <c r="J41" s="256">
        <v>551</v>
      </c>
      <c r="K41" s="253">
        <v>507</v>
      </c>
      <c r="L41" s="258"/>
      <c r="M41" s="308"/>
      <c r="N41" s="309"/>
      <c r="O41" s="309"/>
      <c r="P41" s="310"/>
      <c r="Q41" s="31"/>
    </row>
    <row r="42" spans="1:17" ht="12" customHeight="1" x14ac:dyDescent="0.3">
      <c r="A42" s="15">
        <v>41044</v>
      </c>
      <c r="B42" s="233">
        <v>594.0899999999998</v>
      </c>
      <c r="C42" s="239">
        <v>560.49000000000012</v>
      </c>
      <c r="D42" s="240">
        <v>479.58000000000021</v>
      </c>
      <c r="E42" s="241">
        <v>452.24999999999977</v>
      </c>
      <c r="F42" s="149"/>
      <c r="G42" s="63">
        <v>44430</v>
      </c>
      <c r="H42" s="246">
        <v>667.2700000000001</v>
      </c>
      <c r="I42" s="254">
        <v>636.76999999999987</v>
      </c>
      <c r="J42" s="257">
        <v>547.24</v>
      </c>
      <c r="K42" s="246">
        <v>503.52000000000021</v>
      </c>
      <c r="L42" s="258"/>
      <c r="M42" s="308"/>
      <c r="N42" s="309"/>
      <c r="O42" s="309"/>
      <c r="P42" s="310"/>
      <c r="Q42" s="31"/>
    </row>
    <row r="43" spans="1:17" ht="12" customHeight="1" x14ac:dyDescent="0.3">
      <c r="A43" s="15">
        <v>41045</v>
      </c>
      <c r="B43" s="233">
        <v>595.13999999999987</v>
      </c>
      <c r="C43" s="239">
        <v>561.54000000000008</v>
      </c>
      <c r="D43" s="240">
        <v>479.79000000000019</v>
      </c>
      <c r="E43" s="241">
        <v>452.54999999999978</v>
      </c>
      <c r="F43" s="149"/>
      <c r="G43" s="63">
        <v>44431</v>
      </c>
      <c r="H43" s="246">
        <v>661.91000000000008</v>
      </c>
      <c r="I43" s="254">
        <v>631.40999999999985</v>
      </c>
      <c r="J43" s="257">
        <v>546.88</v>
      </c>
      <c r="K43" s="246">
        <v>500.06000000000023</v>
      </c>
      <c r="L43" s="258"/>
      <c r="M43" s="308"/>
      <c r="N43" s="309"/>
      <c r="O43" s="309"/>
      <c r="P43" s="310"/>
      <c r="Q43" s="31"/>
    </row>
    <row r="44" spans="1:17" ht="12" customHeight="1" x14ac:dyDescent="0.3">
      <c r="A44" s="18">
        <v>41046</v>
      </c>
      <c r="B44" s="233">
        <v>596.18999999999983</v>
      </c>
      <c r="C44" s="239">
        <v>562.59000000000015</v>
      </c>
      <c r="D44" s="240">
        <v>480.00000000000023</v>
      </c>
      <c r="E44" s="241">
        <v>452.8499999999998</v>
      </c>
      <c r="F44" s="149"/>
      <c r="G44" s="63">
        <v>44432</v>
      </c>
      <c r="H44" s="246">
        <v>660.85</v>
      </c>
      <c r="I44" s="254">
        <v>631.04999999999984</v>
      </c>
      <c r="J44" s="257">
        <v>542.51</v>
      </c>
      <c r="K44" s="246">
        <v>496.60000000000025</v>
      </c>
      <c r="L44" s="258"/>
      <c r="M44" s="308"/>
      <c r="N44" s="309"/>
      <c r="O44" s="309"/>
      <c r="P44" s="310"/>
      <c r="Q44" s="31"/>
    </row>
    <row r="45" spans="1:17" ht="12" customHeight="1" x14ac:dyDescent="0.3">
      <c r="A45" s="18">
        <v>41047</v>
      </c>
      <c r="B45" s="233">
        <v>597.23999999999978</v>
      </c>
      <c r="C45" s="239">
        <v>563.6400000000001</v>
      </c>
      <c r="D45" s="240">
        <v>480.21000000000021</v>
      </c>
      <c r="E45" s="241">
        <v>453.14999999999981</v>
      </c>
      <c r="F45" s="149"/>
      <c r="G45" s="63">
        <v>44433</v>
      </c>
      <c r="H45" s="246">
        <v>659.79000000000008</v>
      </c>
      <c r="I45" s="254">
        <v>630.68999999999983</v>
      </c>
      <c r="J45" s="257">
        <v>538.14</v>
      </c>
      <c r="K45" s="246">
        <v>493.14000000000021</v>
      </c>
      <c r="L45" s="258"/>
      <c r="M45" s="308"/>
      <c r="N45" s="309"/>
      <c r="O45" s="309"/>
      <c r="P45" s="310"/>
      <c r="Q45" s="31"/>
    </row>
    <row r="46" spans="1:17" ht="12" customHeight="1" x14ac:dyDescent="0.3">
      <c r="A46" s="18">
        <v>41048</v>
      </c>
      <c r="B46" s="233">
        <v>598.28999999999974</v>
      </c>
      <c r="C46" s="239">
        <v>564.69000000000005</v>
      </c>
      <c r="D46" s="240">
        <v>480.42000000000024</v>
      </c>
      <c r="E46" s="241">
        <v>453.44999999999982</v>
      </c>
      <c r="F46" s="149"/>
      <c r="G46" s="63">
        <v>44434</v>
      </c>
      <c r="H46" s="246">
        <v>658.84</v>
      </c>
      <c r="I46" s="254">
        <v>629.43999999999983</v>
      </c>
      <c r="J46" s="257">
        <v>536.41</v>
      </c>
      <c r="K46" s="246">
        <v>491.82000000000022</v>
      </c>
      <c r="L46" s="258"/>
      <c r="M46" s="308"/>
      <c r="N46" s="309"/>
      <c r="O46" s="309"/>
      <c r="P46" s="310"/>
      <c r="Q46" s="31"/>
    </row>
    <row r="47" spans="1:17" ht="12" customHeight="1" thickBot="1" x14ac:dyDescent="0.35">
      <c r="A47" s="18">
        <v>41049</v>
      </c>
      <c r="B47" s="233">
        <v>599.3399999999998</v>
      </c>
      <c r="C47" s="239">
        <v>565.74000000000012</v>
      </c>
      <c r="D47" s="240">
        <v>480.63000000000022</v>
      </c>
      <c r="E47" s="241">
        <v>453.74999999999983</v>
      </c>
      <c r="F47" s="149"/>
      <c r="G47" s="63">
        <v>44435</v>
      </c>
      <c r="H47" s="246">
        <v>657.8900000000001</v>
      </c>
      <c r="I47" s="254">
        <v>628.18999999999983</v>
      </c>
      <c r="J47" s="257">
        <v>534.67999999999995</v>
      </c>
      <c r="K47" s="246">
        <v>490.50000000000023</v>
      </c>
      <c r="L47" s="258"/>
      <c r="M47" s="311"/>
      <c r="N47" s="312"/>
      <c r="O47" s="312"/>
      <c r="P47" s="313"/>
      <c r="Q47" s="31"/>
    </row>
  </sheetData>
  <mergeCells count="2">
    <mergeCell ref="A1:P1"/>
    <mergeCell ref="M40:P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opLeftCell="A19" workbookViewId="0">
      <selection activeCell="G43" sqref="G43"/>
    </sheetView>
  </sheetViews>
  <sheetFormatPr baseColWidth="10" defaultColWidth="11.44140625" defaultRowHeight="14.4" x14ac:dyDescent="0.3"/>
  <cols>
    <col min="1" max="1" width="11.44140625" style="45"/>
    <col min="2" max="2" width="11.109375" style="45" customWidth="1"/>
    <col min="3" max="3" width="10.5546875" style="45" customWidth="1"/>
    <col min="4" max="4" width="13" style="45" customWidth="1"/>
    <col min="5" max="5" width="12.88671875" style="45" customWidth="1"/>
    <col min="6" max="7" width="13.5546875" style="45" customWidth="1"/>
    <col min="8" max="12" width="11.44140625" style="45"/>
    <col min="13" max="13" width="13.33203125" style="45" customWidth="1"/>
    <col min="14" max="16384" width="11.44140625" style="45"/>
  </cols>
  <sheetData>
    <row r="1" spans="2:7" ht="30" x14ac:dyDescent="0.25">
      <c r="B1" s="45" t="s">
        <v>0</v>
      </c>
      <c r="D1" s="29" t="s">
        <v>53</v>
      </c>
      <c r="E1" s="29" t="s">
        <v>52</v>
      </c>
      <c r="F1" s="30" t="s">
        <v>6</v>
      </c>
      <c r="G1" s="43" t="s">
        <v>7</v>
      </c>
    </row>
    <row r="2" spans="2:7" ht="19.95" customHeight="1" x14ac:dyDescent="0.3">
      <c r="B2" s="27" t="s">
        <v>1</v>
      </c>
      <c r="C2" s="28" t="s">
        <v>42</v>
      </c>
      <c r="D2" s="270" t="s">
        <v>8</v>
      </c>
      <c r="E2" s="270" t="s">
        <v>8</v>
      </c>
      <c r="F2" s="209" t="s">
        <v>8</v>
      </c>
      <c r="G2" s="209" t="s">
        <v>8</v>
      </c>
    </row>
    <row r="3" spans="2:7" ht="15" x14ac:dyDescent="0.25">
      <c r="B3" s="33">
        <v>43542</v>
      </c>
      <c r="C3" s="42">
        <v>43929</v>
      </c>
      <c r="D3" s="208">
        <v>531.09</v>
      </c>
      <c r="E3" s="21">
        <v>497.49</v>
      </c>
      <c r="F3" s="34">
        <v>451.70999999999987</v>
      </c>
      <c r="G3" s="39">
        <v>413.49</v>
      </c>
    </row>
    <row r="4" spans="2:7" ht="15" x14ac:dyDescent="0.25">
      <c r="B4" s="33">
        <v>43543</v>
      </c>
      <c r="C4" s="42">
        <v>43930</v>
      </c>
      <c r="D4" s="208">
        <v>531.09000000000015</v>
      </c>
      <c r="E4" s="21">
        <v>497.49</v>
      </c>
      <c r="F4" s="34">
        <v>451.70999999999987</v>
      </c>
      <c r="G4" s="39">
        <v>413.49</v>
      </c>
    </row>
    <row r="5" spans="2:7" ht="15" x14ac:dyDescent="0.25">
      <c r="B5" s="51">
        <v>44275</v>
      </c>
      <c r="C5" s="18">
        <v>43931</v>
      </c>
      <c r="D5" s="208">
        <v>531.09000000000015</v>
      </c>
      <c r="E5" s="21">
        <v>497.49</v>
      </c>
      <c r="F5" s="34">
        <v>451.70999999999987</v>
      </c>
      <c r="G5" s="39">
        <v>413.49</v>
      </c>
    </row>
    <row r="6" spans="2:7" ht="15" x14ac:dyDescent="0.25">
      <c r="B6" s="51">
        <v>44276</v>
      </c>
      <c r="C6" s="18">
        <v>42471</v>
      </c>
      <c r="D6" s="208">
        <v>531.09000000000015</v>
      </c>
      <c r="E6" s="21">
        <v>497.49</v>
      </c>
      <c r="F6" s="34">
        <v>451.70999999999987</v>
      </c>
      <c r="G6" s="39">
        <v>413.49</v>
      </c>
    </row>
    <row r="7" spans="2:7" ht="15" x14ac:dyDescent="0.25">
      <c r="B7" s="33">
        <v>41720</v>
      </c>
      <c r="C7" s="18">
        <v>41741</v>
      </c>
      <c r="D7" s="208">
        <v>531.09000000000015</v>
      </c>
      <c r="E7" s="21">
        <v>497.49</v>
      </c>
      <c r="F7" s="34">
        <v>451.70999999999987</v>
      </c>
      <c r="G7" s="39">
        <v>413.49</v>
      </c>
    </row>
    <row r="8" spans="2:7" ht="15" x14ac:dyDescent="0.25">
      <c r="B8" s="33">
        <v>41721</v>
      </c>
      <c r="C8" s="18">
        <v>41742</v>
      </c>
      <c r="D8" s="208">
        <v>531.09000000000015</v>
      </c>
      <c r="E8" s="21">
        <v>497.49</v>
      </c>
      <c r="F8" s="34">
        <v>451.70999999999987</v>
      </c>
      <c r="G8" s="39">
        <v>413.49</v>
      </c>
    </row>
    <row r="9" spans="2:7" ht="15" x14ac:dyDescent="0.25">
      <c r="B9" s="33">
        <v>41722</v>
      </c>
      <c r="C9" s="7">
        <v>41743</v>
      </c>
      <c r="D9" s="208">
        <v>531.09000000000015</v>
      </c>
      <c r="E9" s="21">
        <v>497.49</v>
      </c>
      <c r="F9" s="34">
        <v>451.70999999999987</v>
      </c>
      <c r="G9" s="39">
        <v>413.49</v>
      </c>
    </row>
    <row r="10" spans="2:7" ht="15" x14ac:dyDescent="0.25">
      <c r="B10" s="18">
        <v>41723</v>
      </c>
      <c r="C10" s="7">
        <v>41744</v>
      </c>
      <c r="D10" s="208">
        <v>531.09000000000015</v>
      </c>
      <c r="E10" s="21">
        <v>497.49</v>
      </c>
      <c r="F10" s="34">
        <v>451.70999999999987</v>
      </c>
      <c r="G10" s="39">
        <v>413.49</v>
      </c>
    </row>
    <row r="11" spans="2:7" ht="15" x14ac:dyDescent="0.25">
      <c r="B11" s="18">
        <v>41724</v>
      </c>
      <c r="C11" s="7">
        <v>41745</v>
      </c>
      <c r="D11" s="208">
        <v>531.12000000000012</v>
      </c>
      <c r="E11" s="21">
        <v>498.52</v>
      </c>
      <c r="F11" s="34">
        <v>452.16999999999985</v>
      </c>
      <c r="G11" s="39">
        <v>414.82</v>
      </c>
    </row>
    <row r="12" spans="2:7" ht="15" x14ac:dyDescent="0.25">
      <c r="B12" s="52">
        <v>40995</v>
      </c>
      <c r="C12" s="7">
        <v>41016</v>
      </c>
      <c r="D12" s="208">
        <v>531.15000000000009</v>
      </c>
      <c r="E12" s="21">
        <v>499.55000000000007</v>
      </c>
      <c r="F12" s="34">
        <v>452.62999999999988</v>
      </c>
      <c r="G12" s="39">
        <v>416.15</v>
      </c>
    </row>
    <row r="13" spans="2:7" ht="15" x14ac:dyDescent="0.25">
      <c r="B13" s="200">
        <v>40996</v>
      </c>
      <c r="C13" s="7">
        <v>41017</v>
      </c>
      <c r="D13" s="208">
        <v>531.18000000000006</v>
      </c>
      <c r="E13" s="21">
        <v>500.58000000000004</v>
      </c>
      <c r="F13" s="34">
        <v>453.08999999999992</v>
      </c>
      <c r="G13" s="39">
        <v>417.47999999999996</v>
      </c>
    </row>
    <row r="14" spans="2:7" ht="15" x14ac:dyDescent="0.25">
      <c r="B14" s="173">
        <v>40997</v>
      </c>
      <c r="C14" s="7">
        <v>41018</v>
      </c>
      <c r="D14" s="208">
        <v>531.21</v>
      </c>
      <c r="E14" s="21">
        <v>501.61000000000013</v>
      </c>
      <c r="F14" s="34">
        <v>453.54999999999995</v>
      </c>
      <c r="G14" s="39">
        <v>418.80999999999995</v>
      </c>
    </row>
    <row r="15" spans="2:7" ht="15" x14ac:dyDescent="0.25">
      <c r="B15" s="173">
        <v>40998</v>
      </c>
      <c r="C15" s="7">
        <v>41019</v>
      </c>
      <c r="D15" s="208">
        <v>531.24</v>
      </c>
      <c r="E15" s="21">
        <v>502.6400000000001</v>
      </c>
      <c r="F15" s="34">
        <v>454.01</v>
      </c>
      <c r="G15" s="39">
        <v>420.13999999999993</v>
      </c>
    </row>
    <row r="16" spans="2:7" ht="15" x14ac:dyDescent="0.25">
      <c r="B16" s="173">
        <v>40999</v>
      </c>
      <c r="C16" s="7">
        <v>41020</v>
      </c>
      <c r="D16" s="208">
        <v>531.27</v>
      </c>
      <c r="E16" s="21">
        <v>503.67000000000019</v>
      </c>
      <c r="F16" s="34">
        <v>454.47</v>
      </c>
      <c r="G16" s="39">
        <v>421.46999999999991</v>
      </c>
    </row>
    <row r="17" spans="2:7" ht="15" x14ac:dyDescent="0.25">
      <c r="B17" s="173">
        <v>41000</v>
      </c>
      <c r="C17" s="7">
        <v>41021</v>
      </c>
      <c r="D17" s="208">
        <v>531.29999999999995</v>
      </c>
      <c r="E17" s="21">
        <v>504.70000000000016</v>
      </c>
      <c r="F17" s="34">
        <v>454.93000000000006</v>
      </c>
      <c r="G17" s="39">
        <v>422.7999999999999</v>
      </c>
    </row>
    <row r="18" spans="2:7" ht="15" x14ac:dyDescent="0.25">
      <c r="B18" s="173">
        <v>41001</v>
      </c>
      <c r="C18" s="7">
        <v>41022</v>
      </c>
      <c r="D18" s="208">
        <v>532.8599999999999</v>
      </c>
      <c r="E18" s="21">
        <v>506.26000000000022</v>
      </c>
      <c r="F18" s="34">
        <v>455.59000000000009</v>
      </c>
      <c r="G18" s="39">
        <v>424.33999999999992</v>
      </c>
    </row>
    <row r="19" spans="2:7" ht="15" x14ac:dyDescent="0.25">
      <c r="B19" s="200">
        <v>41002</v>
      </c>
      <c r="C19" s="7">
        <v>41023</v>
      </c>
      <c r="D19" s="208">
        <v>534.41999999999996</v>
      </c>
      <c r="E19" s="21">
        <v>507.82000000000016</v>
      </c>
      <c r="F19" s="34">
        <v>456.25000000000011</v>
      </c>
      <c r="G19" s="39">
        <v>425.87999999999994</v>
      </c>
    </row>
    <row r="20" spans="2:7" ht="15" x14ac:dyDescent="0.25">
      <c r="B20" s="200">
        <v>41003</v>
      </c>
      <c r="C20" s="7">
        <v>41024</v>
      </c>
      <c r="D20" s="208">
        <v>535.9799999999999</v>
      </c>
      <c r="E20" s="21">
        <v>509.38000000000022</v>
      </c>
      <c r="F20" s="34">
        <v>456.91000000000014</v>
      </c>
      <c r="G20" s="39">
        <v>427.41999999999996</v>
      </c>
    </row>
    <row r="21" spans="2:7" ht="15" x14ac:dyDescent="0.25">
      <c r="B21" s="201">
        <v>41004</v>
      </c>
      <c r="C21" s="7">
        <v>41025</v>
      </c>
      <c r="D21" s="208">
        <v>537.54</v>
      </c>
      <c r="E21" s="21">
        <v>510.94000000000017</v>
      </c>
      <c r="F21" s="34">
        <v>457.57000000000016</v>
      </c>
      <c r="G21" s="39">
        <v>428.96000000000004</v>
      </c>
    </row>
    <row r="22" spans="2:7" ht="15" x14ac:dyDescent="0.25">
      <c r="B22" s="173">
        <v>41005</v>
      </c>
      <c r="C22" s="7">
        <v>41026</v>
      </c>
      <c r="D22" s="208">
        <v>539.1</v>
      </c>
      <c r="E22" s="21">
        <v>512.50000000000011</v>
      </c>
      <c r="F22" s="34">
        <v>458.23000000000019</v>
      </c>
      <c r="G22" s="39">
        <v>430.50000000000006</v>
      </c>
    </row>
    <row r="23" spans="2:7" ht="15" x14ac:dyDescent="0.25">
      <c r="B23" s="173">
        <v>41006</v>
      </c>
      <c r="C23" s="7">
        <v>41027</v>
      </c>
      <c r="D23" s="208">
        <v>540.66000000000008</v>
      </c>
      <c r="E23" s="21">
        <v>514.06000000000006</v>
      </c>
      <c r="F23" s="34">
        <v>458.8900000000001</v>
      </c>
      <c r="G23" s="39">
        <v>432.04000000000013</v>
      </c>
    </row>
    <row r="24" spans="2:7" ht="15" x14ac:dyDescent="0.25">
      <c r="B24" s="173">
        <v>41007</v>
      </c>
      <c r="C24" s="7">
        <v>41028</v>
      </c>
      <c r="D24" s="208">
        <v>542.22</v>
      </c>
      <c r="E24" s="21">
        <v>515.62000000000012</v>
      </c>
      <c r="F24" s="34">
        <v>459.55000000000013</v>
      </c>
      <c r="G24" s="39">
        <v>433.58000000000015</v>
      </c>
    </row>
    <row r="25" spans="2:7" ht="15" x14ac:dyDescent="0.25">
      <c r="B25" s="173">
        <v>41008</v>
      </c>
      <c r="C25" s="7">
        <v>41029</v>
      </c>
      <c r="D25" s="208">
        <v>543.78000000000009</v>
      </c>
      <c r="E25" s="21">
        <v>517.18000000000006</v>
      </c>
      <c r="F25" s="34">
        <v>460.21000000000015</v>
      </c>
      <c r="G25" s="39">
        <v>435.12000000000018</v>
      </c>
    </row>
    <row r="26" spans="2:7" ht="15" x14ac:dyDescent="0.25">
      <c r="B26" s="200">
        <v>41009</v>
      </c>
      <c r="C26" s="7">
        <v>41030</v>
      </c>
      <c r="D26" s="208">
        <v>545.34000000000015</v>
      </c>
      <c r="E26" s="21">
        <v>518.74</v>
      </c>
      <c r="F26" s="34">
        <v>460.87000000000018</v>
      </c>
      <c r="G26" s="39">
        <v>436.6600000000002</v>
      </c>
    </row>
    <row r="27" spans="2:7" ht="15" x14ac:dyDescent="0.25">
      <c r="B27" s="200">
        <v>41010</v>
      </c>
      <c r="C27" s="7">
        <v>41031</v>
      </c>
      <c r="D27" s="208">
        <v>546.9000000000002</v>
      </c>
      <c r="E27" s="21">
        <v>520.29999999999995</v>
      </c>
      <c r="F27" s="34">
        <v>461.53000000000014</v>
      </c>
      <c r="G27" s="39">
        <v>438.20000000000016</v>
      </c>
    </row>
    <row r="28" spans="2:7" ht="15" x14ac:dyDescent="0.25">
      <c r="B28" s="18">
        <v>41011</v>
      </c>
      <c r="C28" s="7">
        <v>41032</v>
      </c>
      <c r="D28" s="208">
        <v>549.37000000000012</v>
      </c>
      <c r="E28" s="21">
        <v>522.77</v>
      </c>
      <c r="F28" s="34">
        <v>462.64000000000016</v>
      </c>
      <c r="G28" s="39">
        <v>439.86000000000018</v>
      </c>
    </row>
    <row r="29" spans="2:7" ht="15" x14ac:dyDescent="0.25">
      <c r="B29" s="18">
        <v>41012</v>
      </c>
      <c r="C29" s="7">
        <v>41033</v>
      </c>
      <c r="D29" s="208">
        <v>551.84000000000015</v>
      </c>
      <c r="E29" s="21">
        <v>525.24</v>
      </c>
      <c r="F29" s="34">
        <v>463.75000000000017</v>
      </c>
      <c r="G29" s="39">
        <v>441.52000000000015</v>
      </c>
    </row>
    <row r="30" spans="2:7" ht="15" x14ac:dyDescent="0.25">
      <c r="B30" s="18">
        <v>41013</v>
      </c>
      <c r="C30" s="7">
        <v>41034</v>
      </c>
      <c r="D30" s="208">
        <v>554.31000000000017</v>
      </c>
      <c r="E30" s="21">
        <v>527.71</v>
      </c>
      <c r="F30" s="34">
        <v>464.86000000000018</v>
      </c>
      <c r="G30" s="39">
        <v>443.18000000000012</v>
      </c>
    </row>
    <row r="31" spans="2:7" ht="15" x14ac:dyDescent="0.25">
      <c r="B31" s="18">
        <v>41014</v>
      </c>
      <c r="C31" s="7">
        <v>41035</v>
      </c>
      <c r="D31" s="208">
        <v>556.78000000000009</v>
      </c>
      <c r="E31" s="21">
        <v>530.18000000000006</v>
      </c>
      <c r="F31" s="34">
        <v>465.97000000000014</v>
      </c>
      <c r="G31" s="39">
        <v>444.84000000000009</v>
      </c>
    </row>
    <row r="32" spans="2:7" ht="30" x14ac:dyDescent="0.25">
      <c r="B32" s="45" t="s">
        <v>0</v>
      </c>
      <c r="D32" s="29" t="s">
        <v>53</v>
      </c>
      <c r="E32" s="29" t="s">
        <v>52</v>
      </c>
      <c r="F32" s="30" t="s">
        <v>6</v>
      </c>
      <c r="G32" s="43" t="s">
        <v>7</v>
      </c>
    </row>
    <row r="33" spans="2:7" x14ac:dyDescent="0.3">
      <c r="B33" s="27" t="s">
        <v>1</v>
      </c>
      <c r="C33" s="28" t="s">
        <v>2</v>
      </c>
      <c r="D33" s="26" t="s">
        <v>8</v>
      </c>
      <c r="E33" s="26" t="s">
        <v>8</v>
      </c>
      <c r="F33" s="26" t="s">
        <v>8</v>
      </c>
      <c r="G33" s="26" t="s">
        <v>8</v>
      </c>
    </row>
    <row r="34" spans="2:7" ht="15" x14ac:dyDescent="0.25">
      <c r="B34" s="18">
        <v>41015</v>
      </c>
      <c r="C34" s="7">
        <v>41036</v>
      </c>
      <c r="D34" s="208">
        <v>559.22</v>
      </c>
      <c r="E34" s="21">
        <v>531.62</v>
      </c>
      <c r="F34" s="34">
        <v>466.62000000000018</v>
      </c>
      <c r="G34" s="39">
        <v>445.17000000000013</v>
      </c>
    </row>
    <row r="35" spans="2:7" ht="15" x14ac:dyDescent="0.25">
      <c r="B35" s="52">
        <v>41016</v>
      </c>
      <c r="C35" s="7">
        <v>41037</v>
      </c>
      <c r="D35" s="208">
        <v>561.66</v>
      </c>
      <c r="E35" s="21">
        <v>533.06000000000017</v>
      </c>
      <c r="F35" s="34">
        <v>467.27000000000015</v>
      </c>
      <c r="G35" s="39">
        <v>445.50000000000011</v>
      </c>
    </row>
    <row r="36" spans="2:7" ht="15" x14ac:dyDescent="0.25">
      <c r="B36" s="52">
        <v>41017</v>
      </c>
      <c r="C36" s="7">
        <v>41038</v>
      </c>
      <c r="D36" s="208">
        <v>564.1</v>
      </c>
      <c r="E36" s="21">
        <v>534.50000000000011</v>
      </c>
      <c r="F36" s="34">
        <v>467.92000000000013</v>
      </c>
      <c r="G36" s="39">
        <v>445.83000000000015</v>
      </c>
    </row>
    <row r="37" spans="2:7" ht="15" x14ac:dyDescent="0.25">
      <c r="B37" s="18">
        <v>41018</v>
      </c>
      <c r="C37" s="7">
        <v>41039</v>
      </c>
      <c r="D37" s="208">
        <v>566.54</v>
      </c>
      <c r="E37" s="21">
        <v>535.94000000000017</v>
      </c>
      <c r="F37" s="34">
        <v>468.57000000000016</v>
      </c>
      <c r="G37" s="39">
        <v>446.16000000000014</v>
      </c>
    </row>
    <row r="38" spans="2:7" ht="15" x14ac:dyDescent="0.25">
      <c r="B38" s="18">
        <v>41019</v>
      </c>
      <c r="C38" s="7">
        <v>41040</v>
      </c>
      <c r="D38" s="208">
        <v>568.98</v>
      </c>
      <c r="E38" s="21">
        <v>537.38000000000022</v>
      </c>
      <c r="F38" s="34">
        <v>469.22000000000014</v>
      </c>
      <c r="G38" s="39">
        <v>446.49000000000012</v>
      </c>
    </row>
    <row r="39" spans="2:7" ht="15" x14ac:dyDescent="0.25">
      <c r="B39" s="18">
        <v>41020</v>
      </c>
      <c r="C39" s="7">
        <v>41041</v>
      </c>
      <c r="D39" s="208">
        <v>571.41999999999996</v>
      </c>
      <c r="E39" s="21">
        <v>538.82000000000016</v>
      </c>
      <c r="F39" s="34">
        <v>469.87000000000012</v>
      </c>
      <c r="G39" s="39">
        <v>446.82000000000016</v>
      </c>
    </row>
    <row r="40" spans="2:7" ht="15" x14ac:dyDescent="0.25">
      <c r="B40" s="18">
        <v>41021</v>
      </c>
      <c r="C40" s="7">
        <v>41042</v>
      </c>
      <c r="D40" s="208">
        <v>573.8599999999999</v>
      </c>
      <c r="E40" s="21">
        <v>540.26000000000022</v>
      </c>
      <c r="F40" s="34">
        <v>470.5200000000001</v>
      </c>
      <c r="G40" s="39">
        <v>447.15000000000015</v>
      </c>
    </row>
    <row r="41" spans="2:7" ht="15" x14ac:dyDescent="0.25">
      <c r="B41" s="18">
        <v>41022</v>
      </c>
      <c r="C41" s="7">
        <v>41043</v>
      </c>
      <c r="D41" s="208">
        <v>574.9799999999999</v>
      </c>
      <c r="E41" s="21">
        <v>541.38000000000022</v>
      </c>
      <c r="F41" s="34">
        <v>471.12000000000006</v>
      </c>
      <c r="G41" s="39">
        <v>447.27000000000015</v>
      </c>
    </row>
    <row r="42" spans="2:7" ht="15" x14ac:dyDescent="0.25">
      <c r="B42" s="52">
        <v>41023</v>
      </c>
      <c r="C42" s="7">
        <v>41044</v>
      </c>
      <c r="D42" s="208">
        <v>576.1</v>
      </c>
      <c r="E42" s="21">
        <v>542.50000000000023</v>
      </c>
      <c r="F42" s="34">
        <v>471.72</v>
      </c>
      <c r="G42" s="39">
        <v>447.39000000000016</v>
      </c>
    </row>
    <row r="43" spans="2:7" ht="15" x14ac:dyDescent="0.25">
      <c r="B43" s="52">
        <v>41024</v>
      </c>
      <c r="C43" s="7">
        <v>41045</v>
      </c>
      <c r="D43" s="208">
        <v>577.21999999999991</v>
      </c>
      <c r="E43" s="21">
        <v>543.62000000000012</v>
      </c>
      <c r="F43" s="34">
        <v>472.32</v>
      </c>
      <c r="G43" s="39">
        <v>447.51000000000016</v>
      </c>
    </row>
    <row r="44" spans="2:7" ht="15" x14ac:dyDescent="0.25">
      <c r="B44" s="18">
        <v>41025</v>
      </c>
      <c r="C44" s="7">
        <v>41046</v>
      </c>
      <c r="D44" s="208">
        <v>578.34</v>
      </c>
      <c r="E44" s="21">
        <v>544.74000000000012</v>
      </c>
      <c r="F44" s="34">
        <v>472.91999999999996</v>
      </c>
      <c r="G44" s="39">
        <v>447.63000000000017</v>
      </c>
    </row>
    <row r="45" spans="2:7" ht="15" x14ac:dyDescent="0.25">
      <c r="B45" s="18">
        <v>41026</v>
      </c>
      <c r="C45" s="7">
        <v>41047</v>
      </c>
      <c r="D45" s="208">
        <v>579.46</v>
      </c>
      <c r="E45" s="21">
        <v>545.86000000000013</v>
      </c>
      <c r="F45" s="34">
        <v>473.51999999999992</v>
      </c>
      <c r="G45" s="39">
        <v>447.75000000000017</v>
      </c>
    </row>
    <row r="46" spans="2:7" ht="15" x14ac:dyDescent="0.25">
      <c r="B46" s="18">
        <v>41027</v>
      </c>
      <c r="C46" s="7">
        <v>41048</v>
      </c>
      <c r="D46" s="208">
        <v>580.58000000000004</v>
      </c>
      <c r="E46" s="21">
        <v>546.98000000000013</v>
      </c>
      <c r="F46" s="34">
        <v>474.11999999999995</v>
      </c>
      <c r="G46" s="39">
        <v>447.87000000000018</v>
      </c>
    </row>
    <row r="47" spans="2:7" ht="15" x14ac:dyDescent="0.25">
      <c r="B47" s="18">
        <v>41028</v>
      </c>
      <c r="C47" s="7">
        <v>41049</v>
      </c>
      <c r="D47" s="208">
        <v>581.70000000000016</v>
      </c>
      <c r="E47" s="21">
        <v>548.10000000000014</v>
      </c>
      <c r="F47" s="34">
        <v>474.71999999999991</v>
      </c>
      <c r="G47" s="39">
        <v>447.99000000000012</v>
      </c>
    </row>
    <row r="48" spans="2:7" x14ac:dyDescent="0.3">
      <c r="B48" s="18">
        <v>41029</v>
      </c>
      <c r="C48" s="7">
        <v>41050</v>
      </c>
      <c r="D48" s="208">
        <v>582.82000000000016</v>
      </c>
      <c r="E48" s="21">
        <v>549.22</v>
      </c>
      <c r="F48" s="34">
        <v>475.31999999999988</v>
      </c>
      <c r="G48" s="39">
        <v>448.11000000000013</v>
      </c>
    </row>
    <row r="49" spans="2:9" x14ac:dyDescent="0.3">
      <c r="B49" s="53">
        <v>41030</v>
      </c>
      <c r="C49" s="7">
        <v>41051</v>
      </c>
      <c r="D49" s="208">
        <v>583.94000000000017</v>
      </c>
      <c r="E49" s="21">
        <v>550.34</v>
      </c>
      <c r="F49" s="34">
        <v>475.91999999999985</v>
      </c>
      <c r="G49" s="39">
        <v>448.23000000000019</v>
      </c>
    </row>
    <row r="50" spans="2:9" x14ac:dyDescent="0.3">
      <c r="B50" s="52">
        <v>41031</v>
      </c>
      <c r="C50" s="7">
        <v>41052</v>
      </c>
      <c r="D50" s="208">
        <v>585.06000000000017</v>
      </c>
      <c r="E50" s="21">
        <v>551.46</v>
      </c>
      <c r="F50" s="34">
        <v>476.51999999999987</v>
      </c>
      <c r="G50" s="39">
        <v>448.35000000000019</v>
      </c>
    </row>
    <row r="51" spans="2:9" x14ac:dyDescent="0.3">
      <c r="B51" s="18">
        <v>41032</v>
      </c>
      <c r="C51" s="7">
        <v>41053</v>
      </c>
      <c r="D51" s="208">
        <v>585.69000000000017</v>
      </c>
      <c r="E51" s="21">
        <v>552.09</v>
      </c>
      <c r="F51" s="34">
        <v>476.75999999999988</v>
      </c>
      <c r="G51" s="39">
        <v>448.65000000000015</v>
      </c>
    </row>
    <row r="52" spans="2:9" x14ac:dyDescent="0.3">
      <c r="B52" s="18">
        <v>41033</v>
      </c>
      <c r="C52" s="7">
        <v>41054</v>
      </c>
      <c r="D52" s="208">
        <v>586.32000000000016</v>
      </c>
      <c r="E52" s="21">
        <v>552.72</v>
      </c>
      <c r="F52" s="34">
        <v>476.99999999999994</v>
      </c>
      <c r="G52" s="39">
        <v>448.9500000000001</v>
      </c>
    </row>
    <row r="53" spans="2:9" x14ac:dyDescent="0.3">
      <c r="B53" s="18">
        <v>41034</v>
      </c>
      <c r="C53" s="7">
        <v>41055</v>
      </c>
      <c r="D53" s="208">
        <v>586.95000000000016</v>
      </c>
      <c r="E53" s="21">
        <v>553.35</v>
      </c>
      <c r="F53" s="34">
        <v>477.23999999999995</v>
      </c>
      <c r="G53" s="39">
        <v>449.25000000000006</v>
      </c>
    </row>
    <row r="54" spans="2:9" x14ac:dyDescent="0.3">
      <c r="B54" s="37">
        <v>41035</v>
      </c>
      <c r="C54" s="7">
        <v>41056</v>
      </c>
      <c r="D54" s="208">
        <v>587.58000000000015</v>
      </c>
      <c r="E54" s="21">
        <v>553.98</v>
      </c>
      <c r="F54" s="34">
        <v>477.48</v>
      </c>
      <c r="G54" s="39">
        <v>449.55</v>
      </c>
    </row>
    <row r="55" spans="2:9" x14ac:dyDescent="0.3">
      <c r="B55" s="18">
        <v>41036</v>
      </c>
      <c r="C55" s="7">
        <v>41057</v>
      </c>
      <c r="D55" s="208">
        <v>588.21</v>
      </c>
      <c r="E55" s="21">
        <v>554.61</v>
      </c>
      <c r="F55" s="34">
        <v>477.72</v>
      </c>
      <c r="G55" s="39">
        <v>449.84999999999997</v>
      </c>
    </row>
    <row r="56" spans="2:9" x14ac:dyDescent="0.3">
      <c r="B56" s="53">
        <v>41037</v>
      </c>
      <c r="C56" s="7">
        <v>41058</v>
      </c>
      <c r="D56" s="208">
        <v>588.84</v>
      </c>
      <c r="E56" s="21">
        <v>555.24000000000012</v>
      </c>
      <c r="F56" s="34">
        <v>477.96000000000009</v>
      </c>
      <c r="G56" s="39">
        <v>450.14999999999992</v>
      </c>
    </row>
    <row r="57" spans="2:9" x14ac:dyDescent="0.3">
      <c r="B57" s="52">
        <v>41038</v>
      </c>
      <c r="C57" s="7">
        <v>41059</v>
      </c>
      <c r="D57" s="208">
        <v>589.47</v>
      </c>
      <c r="E57" s="21">
        <v>555.87000000000012</v>
      </c>
      <c r="F57" s="34">
        <v>478.2000000000001</v>
      </c>
      <c r="G57" s="39">
        <v>450.44999999999987</v>
      </c>
    </row>
    <row r="58" spans="2:9" x14ac:dyDescent="0.3">
      <c r="B58" s="18">
        <v>41039</v>
      </c>
      <c r="C58" s="7">
        <v>41060</v>
      </c>
      <c r="D58" s="208">
        <v>590.09999999999991</v>
      </c>
      <c r="E58" s="21">
        <v>556.50000000000011</v>
      </c>
      <c r="F58" s="34">
        <v>478.44000000000011</v>
      </c>
      <c r="G58" s="39">
        <v>450.74999999999983</v>
      </c>
    </row>
    <row r="59" spans="2:9" x14ac:dyDescent="0.3">
      <c r="B59" s="18">
        <v>41040</v>
      </c>
      <c r="C59" s="7">
        <v>41061</v>
      </c>
      <c r="D59" s="208">
        <v>590.7299999999999</v>
      </c>
      <c r="E59" s="21">
        <v>557.13000000000011</v>
      </c>
      <c r="F59" s="34">
        <v>478.68000000000018</v>
      </c>
      <c r="G59" s="39">
        <v>451.04999999999978</v>
      </c>
    </row>
    <row r="60" spans="2:9" x14ac:dyDescent="0.3">
      <c r="B60" s="18">
        <v>41041</v>
      </c>
      <c r="C60" s="7">
        <v>41062</v>
      </c>
      <c r="D60" s="208">
        <v>591.3599999999999</v>
      </c>
      <c r="E60" s="21">
        <v>557.7600000000001</v>
      </c>
      <c r="F60" s="34">
        <v>478.92000000000019</v>
      </c>
      <c r="G60" s="39">
        <v>451.34999999999974</v>
      </c>
    </row>
    <row r="61" spans="2:9" x14ac:dyDescent="0.3">
      <c r="B61" s="202">
        <v>41042</v>
      </c>
      <c r="C61" s="7">
        <v>41063</v>
      </c>
      <c r="D61" s="208">
        <v>591.9899999999999</v>
      </c>
      <c r="E61" s="21">
        <v>558.3900000000001</v>
      </c>
      <c r="F61" s="34">
        <v>479.1600000000002</v>
      </c>
      <c r="G61" s="39">
        <v>451.64999999999975</v>
      </c>
      <c r="I61" s="3"/>
    </row>
    <row r="62" spans="2:9" x14ac:dyDescent="0.3">
      <c r="B62" s="18">
        <v>41043</v>
      </c>
      <c r="C62" s="7">
        <v>41064</v>
      </c>
      <c r="D62" s="208">
        <v>593.03999999999985</v>
      </c>
      <c r="E62" s="21">
        <v>559.44000000000017</v>
      </c>
      <c r="F62" s="34">
        <v>479.37000000000018</v>
      </c>
      <c r="G62" s="39">
        <v>451.94999999999976</v>
      </c>
      <c r="I62" s="3"/>
    </row>
    <row r="63" spans="2:9" x14ac:dyDescent="0.3">
      <c r="B63" s="45" t="s">
        <v>0</v>
      </c>
      <c r="D63" s="29" t="s">
        <v>53</v>
      </c>
      <c r="E63" s="29" t="s">
        <v>52</v>
      </c>
      <c r="F63" s="30" t="s">
        <v>6</v>
      </c>
      <c r="G63" s="43" t="s">
        <v>7</v>
      </c>
    </row>
    <row r="64" spans="2:9" x14ac:dyDescent="0.3">
      <c r="B64" s="27" t="s">
        <v>1</v>
      </c>
      <c r="C64" s="28" t="s">
        <v>2</v>
      </c>
      <c r="D64" s="26" t="s">
        <v>8</v>
      </c>
      <c r="E64" s="26" t="s">
        <v>8</v>
      </c>
      <c r="F64" s="26" t="s">
        <v>8</v>
      </c>
      <c r="G64" s="26" t="s">
        <v>8</v>
      </c>
    </row>
    <row r="65" spans="2:9" x14ac:dyDescent="0.3">
      <c r="B65" s="52">
        <v>41044</v>
      </c>
      <c r="C65" s="7">
        <v>41065</v>
      </c>
      <c r="D65" s="208">
        <v>594.09</v>
      </c>
      <c r="E65" s="21">
        <v>560.49</v>
      </c>
      <c r="F65" s="34">
        <v>479.58000000000021</v>
      </c>
      <c r="G65" s="39">
        <v>452.24999999999977</v>
      </c>
      <c r="I65" s="3"/>
    </row>
    <row r="66" spans="2:9" x14ac:dyDescent="0.3">
      <c r="B66" s="52">
        <v>41045</v>
      </c>
      <c r="C66" s="7">
        <v>41066</v>
      </c>
      <c r="D66" s="208">
        <v>595.13999999999987</v>
      </c>
      <c r="E66" s="21">
        <v>561.54000000000008</v>
      </c>
      <c r="F66" s="34">
        <v>479.79000000000019</v>
      </c>
      <c r="G66" s="39">
        <v>452.54999999999978</v>
      </c>
      <c r="I66" s="3"/>
    </row>
    <row r="67" spans="2:9" x14ac:dyDescent="0.3">
      <c r="B67" s="18">
        <v>41046</v>
      </c>
      <c r="C67" s="7">
        <v>41067</v>
      </c>
      <c r="D67" s="208">
        <v>596.18999999999983</v>
      </c>
      <c r="E67" s="21">
        <v>562.59000000000015</v>
      </c>
      <c r="F67" s="34">
        <v>480.00000000000023</v>
      </c>
      <c r="G67" s="39">
        <v>452.8499999999998</v>
      </c>
      <c r="I67" s="3"/>
    </row>
    <row r="68" spans="2:9" x14ac:dyDescent="0.3">
      <c r="B68" s="18">
        <v>41047</v>
      </c>
      <c r="C68" s="7">
        <v>41068</v>
      </c>
      <c r="D68" s="208">
        <v>597.23999999999978</v>
      </c>
      <c r="E68" s="21">
        <v>563.6400000000001</v>
      </c>
      <c r="F68" s="34">
        <v>480.21000000000021</v>
      </c>
      <c r="G68" s="39">
        <v>453.14999999999981</v>
      </c>
      <c r="I68" s="3"/>
    </row>
    <row r="69" spans="2:9" x14ac:dyDescent="0.3">
      <c r="B69" s="18">
        <v>41048</v>
      </c>
      <c r="C69" s="7">
        <v>41069</v>
      </c>
      <c r="D69" s="208">
        <v>598.28999999999974</v>
      </c>
      <c r="E69" s="21">
        <v>564.69000000000005</v>
      </c>
      <c r="F69" s="34">
        <v>480.42000000000024</v>
      </c>
      <c r="G69" s="39">
        <v>453.44999999999982</v>
      </c>
      <c r="I69" s="3"/>
    </row>
    <row r="70" spans="2:9" x14ac:dyDescent="0.3">
      <c r="B70" s="14">
        <v>41049</v>
      </c>
      <c r="C70" s="7">
        <v>41070</v>
      </c>
      <c r="D70" s="208">
        <v>599.3399999999998</v>
      </c>
      <c r="E70" s="21">
        <v>565.74000000000012</v>
      </c>
      <c r="F70" s="34">
        <v>480.63000000000022</v>
      </c>
      <c r="G70" s="39">
        <v>453.74999999999983</v>
      </c>
      <c r="I70" s="3"/>
    </row>
    <row r="71" spans="2:9" x14ac:dyDescent="0.3">
      <c r="B71" s="18">
        <v>41050</v>
      </c>
      <c r="C71" s="7">
        <v>41071</v>
      </c>
      <c r="D71" s="208">
        <v>600.38999999999976</v>
      </c>
      <c r="E71" s="21">
        <v>566.79000000000008</v>
      </c>
      <c r="F71" s="34">
        <v>480.84000000000026</v>
      </c>
      <c r="G71" s="39">
        <v>454.04999999999984</v>
      </c>
      <c r="I71" s="3"/>
    </row>
    <row r="72" spans="2:9" x14ac:dyDescent="0.3">
      <c r="B72" s="52">
        <v>41051</v>
      </c>
      <c r="C72" s="7">
        <v>41072</v>
      </c>
      <c r="D72" s="208">
        <v>601.65999999999985</v>
      </c>
      <c r="E72" s="21">
        <v>568.06000000000006</v>
      </c>
      <c r="F72" s="34">
        <v>481.05000000000024</v>
      </c>
      <c r="G72" s="39">
        <v>454.34999999999985</v>
      </c>
      <c r="I72" s="3"/>
    </row>
    <row r="73" spans="2:9" x14ac:dyDescent="0.3">
      <c r="B73" s="52">
        <v>41052</v>
      </c>
      <c r="C73" s="7">
        <v>41073</v>
      </c>
      <c r="D73" s="208">
        <v>602.92999999999984</v>
      </c>
      <c r="E73" s="21">
        <v>569.33000000000004</v>
      </c>
      <c r="F73" s="34">
        <v>481.26000000000022</v>
      </c>
      <c r="G73" s="39">
        <v>454.64999999999981</v>
      </c>
      <c r="I73" s="3"/>
    </row>
    <row r="74" spans="2:9" x14ac:dyDescent="0.3">
      <c r="B74" s="202">
        <v>41053</v>
      </c>
      <c r="C74" s="7">
        <v>41074</v>
      </c>
      <c r="D74" s="208">
        <v>603.77999999999986</v>
      </c>
      <c r="E74" s="21">
        <v>570.18000000000006</v>
      </c>
      <c r="F74" s="34">
        <v>481.38000000000017</v>
      </c>
      <c r="G74" s="39">
        <v>454.64999999999981</v>
      </c>
      <c r="I74" s="3"/>
    </row>
    <row r="75" spans="2:9" x14ac:dyDescent="0.3">
      <c r="B75" s="18">
        <v>41054</v>
      </c>
      <c r="C75" s="7">
        <v>41075</v>
      </c>
      <c r="D75" s="208">
        <v>604.62999999999977</v>
      </c>
      <c r="E75" s="21">
        <v>571.03000000000009</v>
      </c>
      <c r="F75" s="34">
        <v>481.50000000000017</v>
      </c>
      <c r="G75" s="39">
        <v>454.64999999999981</v>
      </c>
      <c r="I75" s="3"/>
    </row>
    <row r="76" spans="2:9" x14ac:dyDescent="0.3">
      <c r="B76" s="14">
        <v>41055</v>
      </c>
      <c r="C76" s="7">
        <v>41076</v>
      </c>
      <c r="D76" s="208">
        <v>605.47999999999979</v>
      </c>
      <c r="E76" s="21">
        <v>571.88</v>
      </c>
      <c r="F76" s="34">
        <v>481.62000000000012</v>
      </c>
      <c r="G76" s="39">
        <v>454.64999999999981</v>
      </c>
    </row>
    <row r="77" spans="2:9" x14ac:dyDescent="0.3">
      <c r="B77" s="18">
        <v>41056</v>
      </c>
      <c r="C77" s="7">
        <v>41077</v>
      </c>
      <c r="D77" s="208">
        <v>606.32999999999993</v>
      </c>
      <c r="E77" s="21">
        <v>572.73</v>
      </c>
      <c r="F77" s="34">
        <v>481.74000000000012</v>
      </c>
      <c r="G77" s="39">
        <v>454.64999999999981</v>
      </c>
    </row>
    <row r="78" spans="2:9" x14ac:dyDescent="0.3">
      <c r="B78" s="18">
        <v>41057</v>
      </c>
      <c r="C78" s="7">
        <v>41078</v>
      </c>
      <c r="D78" s="208">
        <v>607.17999999999995</v>
      </c>
      <c r="E78" s="21">
        <v>573.58000000000004</v>
      </c>
      <c r="F78" s="34">
        <v>481.86000000000013</v>
      </c>
      <c r="G78" s="39">
        <v>454.64999999999981</v>
      </c>
    </row>
    <row r="79" spans="2:9" x14ac:dyDescent="0.3">
      <c r="B79" s="52">
        <v>41058</v>
      </c>
      <c r="C79" s="7">
        <v>41079</v>
      </c>
      <c r="D79" s="208">
        <v>608.33999999999992</v>
      </c>
      <c r="E79" s="21">
        <v>574.74000000000012</v>
      </c>
      <c r="F79" s="34">
        <v>481.98000000000013</v>
      </c>
      <c r="G79" s="39">
        <v>454.82999999999981</v>
      </c>
    </row>
    <row r="80" spans="2:9" x14ac:dyDescent="0.3">
      <c r="B80" s="52">
        <v>41059</v>
      </c>
      <c r="C80" s="7">
        <v>41080</v>
      </c>
      <c r="D80" s="208">
        <v>609.49999999999989</v>
      </c>
      <c r="E80" s="21">
        <v>575.90000000000009</v>
      </c>
      <c r="F80" s="34">
        <v>482.10000000000014</v>
      </c>
      <c r="G80" s="39">
        <v>455.00999999999982</v>
      </c>
    </row>
    <row r="81" spans="2:11" x14ac:dyDescent="0.3">
      <c r="B81" s="18">
        <v>41060</v>
      </c>
      <c r="C81" s="7">
        <v>41081</v>
      </c>
      <c r="D81" s="208">
        <v>610.66</v>
      </c>
      <c r="E81" s="21">
        <v>577.06000000000006</v>
      </c>
      <c r="F81" s="34">
        <v>482.22000000000014</v>
      </c>
      <c r="G81" s="39">
        <v>455.07999999999981</v>
      </c>
    </row>
    <row r="82" spans="2:11" x14ac:dyDescent="0.3">
      <c r="B82" s="173">
        <v>41061</v>
      </c>
      <c r="C82" s="7">
        <v>41082</v>
      </c>
      <c r="D82" s="208">
        <v>611.81999999999994</v>
      </c>
      <c r="E82" s="21">
        <v>578.22</v>
      </c>
      <c r="F82" s="34">
        <v>482.34000000000015</v>
      </c>
      <c r="G82" s="39">
        <v>455.14999999999986</v>
      </c>
    </row>
    <row r="83" spans="2:11" x14ac:dyDescent="0.3">
      <c r="B83" s="14">
        <v>41062</v>
      </c>
      <c r="C83" s="7">
        <v>41083</v>
      </c>
      <c r="D83" s="208">
        <v>612.9799999999999</v>
      </c>
      <c r="E83" s="21">
        <v>579.38</v>
      </c>
      <c r="F83" s="34">
        <v>482.46000000000015</v>
      </c>
      <c r="G83" s="39">
        <v>455.21999999999991</v>
      </c>
    </row>
    <row r="84" spans="2:11" x14ac:dyDescent="0.3">
      <c r="B84" s="18">
        <v>41063</v>
      </c>
      <c r="C84" s="7">
        <v>41084</v>
      </c>
      <c r="D84" s="208">
        <v>614.14</v>
      </c>
      <c r="E84" s="21">
        <v>580.54000000000008</v>
      </c>
      <c r="F84" s="34">
        <v>482.5800000000001</v>
      </c>
      <c r="G84" s="39">
        <v>455.28999999999996</v>
      </c>
    </row>
    <row r="85" spans="2:11" x14ac:dyDescent="0.3">
      <c r="B85" s="18">
        <v>41064</v>
      </c>
      <c r="C85" s="7">
        <v>41085</v>
      </c>
      <c r="D85" s="208">
        <v>614.66999999999996</v>
      </c>
      <c r="E85" s="21">
        <v>581.07000000000005</v>
      </c>
      <c r="F85" s="34">
        <v>482.5800000000001</v>
      </c>
      <c r="G85" s="39">
        <v>455.36</v>
      </c>
    </row>
    <row r="86" spans="2:11" x14ac:dyDescent="0.3">
      <c r="B86" s="18">
        <v>41065</v>
      </c>
      <c r="C86" s="7">
        <v>41086</v>
      </c>
      <c r="D86" s="208">
        <v>617.25</v>
      </c>
      <c r="E86" s="21">
        <v>583.65</v>
      </c>
      <c r="F86" s="34">
        <v>483.75000000000006</v>
      </c>
      <c r="G86" s="39">
        <v>456.34000000000003</v>
      </c>
    </row>
    <row r="87" spans="2:11" x14ac:dyDescent="0.3">
      <c r="B87" s="18">
        <v>41066</v>
      </c>
      <c r="C87" s="7">
        <v>41087</v>
      </c>
      <c r="D87" s="208">
        <v>619.83000000000004</v>
      </c>
      <c r="E87" s="21">
        <v>586.2299999999999</v>
      </c>
      <c r="F87" s="34">
        <v>484.92</v>
      </c>
      <c r="G87" s="39">
        <v>457.32000000000005</v>
      </c>
    </row>
    <row r="88" spans="2:11" x14ac:dyDescent="0.3">
      <c r="B88" s="18">
        <v>41067</v>
      </c>
      <c r="C88" s="7">
        <v>41088</v>
      </c>
      <c r="D88" s="208">
        <v>622.4100000000002</v>
      </c>
      <c r="E88" s="21">
        <v>588.80999999999983</v>
      </c>
      <c r="F88" s="34">
        <v>486.09</v>
      </c>
      <c r="G88" s="39">
        <v>458.30000000000007</v>
      </c>
    </row>
    <row r="89" spans="2:11" x14ac:dyDescent="0.3">
      <c r="B89" s="18">
        <v>41068</v>
      </c>
      <c r="C89" s="7">
        <v>41089</v>
      </c>
      <c r="D89" s="208">
        <v>624.99000000000012</v>
      </c>
      <c r="E89" s="21">
        <v>591.38999999999987</v>
      </c>
      <c r="F89" s="34">
        <v>487.25999999999993</v>
      </c>
      <c r="G89" s="39">
        <v>459.28000000000009</v>
      </c>
    </row>
    <row r="90" spans="2:11" x14ac:dyDescent="0.3">
      <c r="B90" s="14">
        <v>41069</v>
      </c>
      <c r="C90" s="7">
        <v>41090</v>
      </c>
      <c r="D90" s="208">
        <v>627.57000000000016</v>
      </c>
      <c r="E90" s="21">
        <v>593.9699999999998</v>
      </c>
      <c r="F90" s="34">
        <v>488.42999999999989</v>
      </c>
      <c r="G90" s="39">
        <v>460.2600000000001</v>
      </c>
    </row>
    <row r="91" spans="2:11" x14ac:dyDescent="0.3">
      <c r="B91" s="18">
        <v>41070</v>
      </c>
      <c r="C91" s="7">
        <v>41091</v>
      </c>
      <c r="D91" s="208">
        <v>630.1500000000002</v>
      </c>
      <c r="E91" s="21">
        <v>596.54999999999995</v>
      </c>
      <c r="F91" s="34">
        <v>489.59999999999985</v>
      </c>
      <c r="G91" s="39">
        <v>461.24</v>
      </c>
    </row>
    <row r="92" spans="2:11" x14ac:dyDescent="0.3">
      <c r="B92" s="18">
        <v>41071</v>
      </c>
      <c r="C92" s="7">
        <v>41092</v>
      </c>
      <c r="D92" s="208">
        <v>632.73000000000025</v>
      </c>
      <c r="E92" s="21">
        <v>599.12999999999988</v>
      </c>
      <c r="F92" s="34">
        <v>490.76999999999981</v>
      </c>
      <c r="G92" s="39">
        <v>462.22</v>
      </c>
    </row>
    <row r="93" spans="2:11" x14ac:dyDescent="0.3">
      <c r="B93" s="18">
        <v>41072</v>
      </c>
      <c r="C93" s="7">
        <v>41093</v>
      </c>
      <c r="D93" s="208">
        <v>635.09000000000026</v>
      </c>
      <c r="E93" s="21">
        <v>601.4899999999999</v>
      </c>
      <c r="F93" s="34">
        <v>491.93999999999977</v>
      </c>
      <c r="G93" s="39">
        <v>463.19999999999993</v>
      </c>
      <c r="H93" s="140"/>
      <c r="I93" s="3"/>
      <c r="J93" s="141"/>
      <c r="K93" s="3"/>
    </row>
    <row r="94" spans="2:11" x14ac:dyDescent="0.3">
      <c r="B94" s="45" t="s">
        <v>0</v>
      </c>
      <c r="D94" s="29" t="s">
        <v>53</v>
      </c>
      <c r="E94" s="29" t="s">
        <v>52</v>
      </c>
      <c r="F94" s="30" t="s">
        <v>6</v>
      </c>
      <c r="G94" s="43" t="s">
        <v>7</v>
      </c>
    </row>
    <row r="95" spans="2:11" x14ac:dyDescent="0.3">
      <c r="B95" s="27" t="s">
        <v>1</v>
      </c>
      <c r="C95" s="28" t="s">
        <v>2</v>
      </c>
      <c r="D95" s="26" t="s">
        <v>8</v>
      </c>
      <c r="E95" s="26" t="s">
        <v>8</v>
      </c>
      <c r="F95" s="26" t="s">
        <v>8</v>
      </c>
      <c r="G95" s="26" t="s">
        <v>8</v>
      </c>
    </row>
    <row r="96" spans="2:11" x14ac:dyDescent="0.3">
      <c r="B96" s="52">
        <v>41075</v>
      </c>
      <c r="C96" s="7">
        <v>41096</v>
      </c>
      <c r="D96" s="197"/>
      <c r="E96" s="64">
        <v>583.07999999999993</v>
      </c>
      <c r="F96" s="65">
        <v>484.89999999999992</v>
      </c>
      <c r="G96" s="66">
        <v>456.9</v>
      </c>
    </row>
    <row r="97" spans="2:15" x14ac:dyDescent="0.3">
      <c r="B97" s="52">
        <v>41076</v>
      </c>
      <c r="C97" s="7">
        <v>41097</v>
      </c>
      <c r="D97" s="197"/>
      <c r="E97" s="64">
        <v>583.80999999999995</v>
      </c>
      <c r="F97" s="65">
        <v>487.2999999999999</v>
      </c>
      <c r="G97" s="66">
        <v>458.6</v>
      </c>
    </row>
    <row r="98" spans="2:15" x14ac:dyDescent="0.3">
      <c r="B98" s="18">
        <v>41077</v>
      </c>
      <c r="C98" s="7">
        <v>41098</v>
      </c>
      <c r="D98" s="197"/>
      <c r="E98" s="64">
        <v>584.54000000000008</v>
      </c>
      <c r="F98" s="65">
        <v>489.69999999999993</v>
      </c>
      <c r="G98" s="66">
        <v>460.3</v>
      </c>
    </row>
    <row r="99" spans="2:15" x14ac:dyDescent="0.3">
      <c r="B99" s="18">
        <v>41078</v>
      </c>
      <c r="C99" s="7">
        <v>41099</v>
      </c>
      <c r="D99" s="197"/>
      <c r="E99" s="64">
        <v>585.2700000000001</v>
      </c>
      <c r="F99" s="65">
        <v>492.09999999999991</v>
      </c>
      <c r="G99" s="66">
        <v>462</v>
      </c>
    </row>
    <row r="100" spans="2:15" x14ac:dyDescent="0.3">
      <c r="B100" s="18">
        <v>41079</v>
      </c>
      <c r="C100" s="7">
        <v>41100</v>
      </c>
      <c r="D100" s="197"/>
      <c r="E100" s="64">
        <v>602.48000000000013</v>
      </c>
      <c r="F100" s="65">
        <v>511.49999999999994</v>
      </c>
      <c r="G100" s="66">
        <v>474.8</v>
      </c>
    </row>
    <row r="101" spans="2:15" x14ac:dyDescent="0.3">
      <c r="B101" s="18">
        <v>41080</v>
      </c>
      <c r="C101" s="7">
        <v>41101</v>
      </c>
      <c r="D101" s="197"/>
      <c r="E101" s="64">
        <v>619.69000000000005</v>
      </c>
      <c r="F101" s="65">
        <v>530.89999999999986</v>
      </c>
      <c r="G101" s="66">
        <v>487.6</v>
      </c>
    </row>
    <row r="102" spans="2:15" x14ac:dyDescent="0.3">
      <c r="B102" s="18">
        <v>41081</v>
      </c>
      <c r="C102" s="7">
        <v>41102</v>
      </c>
      <c r="D102" s="197"/>
      <c r="E102" s="64">
        <v>636.9000000000002</v>
      </c>
      <c r="F102" s="65">
        <v>550.29999999999995</v>
      </c>
      <c r="G102" s="66">
        <v>500.40000000000003</v>
      </c>
    </row>
    <row r="103" spans="2:15" x14ac:dyDescent="0.3">
      <c r="B103" s="52">
        <v>41082</v>
      </c>
      <c r="C103" s="7">
        <v>41104</v>
      </c>
      <c r="D103" s="197"/>
      <c r="E103" s="67">
        <v>700</v>
      </c>
      <c r="F103" s="68">
        <f>+E103*0.87</f>
        <v>609</v>
      </c>
      <c r="G103" s="69">
        <v>550</v>
      </c>
    </row>
    <row r="104" spans="2:15" x14ac:dyDescent="0.3">
      <c r="B104" s="52">
        <v>42915</v>
      </c>
      <c r="C104" s="7">
        <v>42937</v>
      </c>
      <c r="D104" s="197"/>
      <c r="E104" s="67">
        <v>800</v>
      </c>
      <c r="F104" s="68">
        <v>710</v>
      </c>
      <c r="G104" s="69">
        <v>630</v>
      </c>
    </row>
    <row r="105" spans="2:15" x14ac:dyDescent="0.3">
      <c r="B105" s="52">
        <v>43652</v>
      </c>
      <c r="C105" s="7">
        <v>42944</v>
      </c>
      <c r="D105" s="197"/>
      <c r="E105" s="67">
        <v>920</v>
      </c>
      <c r="F105" s="68">
        <v>820</v>
      </c>
      <c r="G105" s="69">
        <v>750</v>
      </c>
    </row>
    <row r="106" spans="2:15" x14ac:dyDescent="0.3">
      <c r="B106" s="52">
        <v>43659</v>
      </c>
      <c r="C106" s="7">
        <v>42951</v>
      </c>
      <c r="D106" s="197"/>
      <c r="E106" s="67">
        <v>1080</v>
      </c>
      <c r="F106" s="68">
        <v>940</v>
      </c>
      <c r="G106" s="69">
        <v>840</v>
      </c>
      <c r="M106" s="45">
        <f>3*12.86</f>
        <v>38.58</v>
      </c>
      <c r="O106" s="45">
        <f>6*9.86</f>
        <v>59.16</v>
      </c>
    </row>
    <row r="107" spans="2:15" x14ac:dyDescent="0.3">
      <c r="B107" s="52">
        <v>43666</v>
      </c>
      <c r="C107" s="7">
        <v>42958</v>
      </c>
      <c r="D107" s="197"/>
      <c r="E107" s="67">
        <v>1170</v>
      </c>
      <c r="F107" s="68">
        <f>+E107*0.87</f>
        <v>1017.9</v>
      </c>
      <c r="G107" s="69">
        <v>870</v>
      </c>
      <c r="M107" s="45">
        <f>2*10.43</f>
        <v>20.86</v>
      </c>
    </row>
    <row r="108" spans="2:15" x14ac:dyDescent="0.3">
      <c r="B108" s="52">
        <v>43308</v>
      </c>
      <c r="C108" s="7">
        <v>42965</v>
      </c>
      <c r="D108" s="197"/>
      <c r="E108" s="67">
        <v>1318</v>
      </c>
      <c r="F108" s="68">
        <f>+E108*0.87</f>
        <v>1146.6600000000001</v>
      </c>
      <c r="G108" s="69">
        <v>898</v>
      </c>
      <c r="M108" s="45">
        <f>SUM(M106:M107)</f>
        <v>59.44</v>
      </c>
      <c r="O108" s="45">
        <f>+M108-O106</f>
        <v>0.28000000000000114</v>
      </c>
    </row>
    <row r="109" spans="2:15" x14ac:dyDescent="0.3">
      <c r="B109" s="52">
        <v>43680</v>
      </c>
      <c r="C109" s="37">
        <v>42972</v>
      </c>
      <c r="D109" s="198"/>
      <c r="E109" s="67">
        <v>1228</v>
      </c>
      <c r="F109" s="68">
        <f>+E109*0.87</f>
        <v>1068.3599999999999</v>
      </c>
      <c r="G109" s="69">
        <v>880</v>
      </c>
    </row>
    <row r="110" spans="2:15" x14ac:dyDescent="0.3">
      <c r="B110" s="52">
        <v>43687</v>
      </c>
      <c r="C110" s="7">
        <v>42979</v>
      </c>
      <c r="D110" s="197"/>
      <c r="E110" s="67">
        <v>1048</v>
      </c>
      <c r="F110" s="68">
        <v>800</v>
      </c>
      <c r="G110" s="69">
        <v>640</v>
      </c>
    </row>
    <row r="111" spans="2:15" x14ac:dyDescent="0.3">
      <c r="B111" s="52">
        <v>43694</v>
      </c>
      <c r="C111" s="7">
        <v>42986</v>
      </c>
      <c r="D111" s="197"/>
      <c r="E111" s="67">
        <v>660</v>
      </c>
      <c r="F111" s="68">
        <v>570</v>
      </c>
      <c r="G111" s="69">
        <v>515</v>
      </c>
    </row>
    <row r="112" spans="2:15" x14ac:dyDescent="0.3">
      <c r="B112" s="52">
        <v>43701</v>
      </c>
      <c r="C112" s="7">
        <v>42993</v>
      </c>
      <c r="D112" s="197"/>
      <c r="E112" s="67">
        <v>630</v>
      </c>
      <c r="F112" s="68">
        <v>525</v>
      </c>
      <c r="G112" s="69">
        <v>480</v>
      </c>
    </row>
    <row r="113" spans="2:10" x14ac:dyDescent="0.3">
      <c r="B113" s="52">
        <v>41147</v>
      </c>
      <c r="C113" s="7">
        <v>42994</v>
      </c>
      <c r="D113" s="197"/>
      <c r="E113" s="64">
        <v>610.95999999999981</v>
      </c>
      <c r="F113" s="70">
        <v>519</v>
      </c>
      <c r="G113" s="71">
        <v>479.50000000000011</v>
      </c>
    </row>
    <row r="114" spans="2:10" x14ac:dyDescent="0.3">
      <c r="B114" s="18">
        <v>41148</v>
      </c>
      <c r="C114" s="7">
        <v>42995</v>
      </c>
      <c r="D114" s="197"/>
      <c r="E114" s="64">
        <v>609.73999999999978</v>
      </c>
      <c r="F114" s="70">
        <v>518</v>
      </c>
      <c r="G114" s="71">
        <v>477.00000000000017</v>
      </c>
    </row>
    <row r="115" spans="2:10" x14ac:dyDescent="0.3">
      <c r="B115" s="18">
        <v>41149</v>
      </c>
      <c r="C115" s="7">
        <v>42996</v>
      </c>
      <c r="D115" s="197"/>
      <c r="E115" s="64">
        <v>608.51999999999975</v>
      </c>
      <c r="F115" s="70">
        <v>517</v>
      </c>
      <c r="G115" s="71">
        <v>474.50000000000017</v>
      </c>
    </row>
    <row r="116" spans="2:10" x14ac:dyDescent="0.3">
      <c r="B116" s="18">
        <v>41150</v>
      </c>
      <c r="C116" s="7">
        <v>42997</v>
      </c>
      <c r="D116" s="197"/>
      <c r="E116" s="64">
        <v>607.29999999999973</v>
      </c>
      <c r="F116" s="70">
        <v>516</v>
      </c>
      <c r="G116" s="71">
        <v>473.70000000000022</v>
      </c>
    </row>
    <row r="117" spans="2:10" x14ac:dyDescent="0.3">
      <c r="B117" s="18">
        <v>41151</v>
      </c>
      <c r="C117" s="7">
        <v>42998</v>
      </c>
      <c r="D117" s="197"/>
      <c r="E117" s="64">
        <v>606.0799999999997</v>
      </c>
      <c r="F117" s="70">
        <v>515</v>
      </c>
      <c r="G117" s="71">
        <v>472.90000000000026</v>
      </c>
    </row>
    <row r="118" spans="2:10" x14ac:dyDescent="0.3">
      <c r="B118" s="18">
        <v>41152</v>
      </c>
      <c r="C118" s="7">
        <v>42999</v>
      </c>
      <c r="D118" s="197"/>
      <c r="E118" s="64">
        <v>604.85999999999967</v>
      </c>
      <c r="F118" s="70">
        <v>514</v>
      </c>
      <c r="G118" s="71">
        <v>472.10000000000025</v>
      </c>
    </row>
    <row r="119" spans="2:10" x14ac:dyDescent="0.3">
      <c r="B119" s="52">
        <v>41153</v>
      </c>
      <c r="C119" s="7">
        <v>43000</v>
      </c>
      <c r="D119" s="197"/>
      <c r="E119" s="64">
        <v>603.63999999999965</v>
      </c>
      <c r="F119" s="70">
        <v>513</v>
      </c>
      <c r="G119" s="71">
        <v>471.30000000000024</v>
      </c>
    </row>
    <row r="120" spans="2:10" x14ac:dyDescent="0.3">
      <c r="B120" s="52">
        <v>42980</v>
      </c>
      <c r="C120" s="54">
        <v>43001</v>
      </c>
      <c r="D120" s="199"/>
      <c r="E120" s="64">
        <v>602.41999999999973</v>
      </c>
      <c r="F120" s="70">
        <v>512</v>
      </c>
      <c r="G120" s="71">
        <v>470.50000000000023</v>
      </c>
    </row>
    <row r="121" spans="2:10" x14ac:dyDescent="0.3">
      <c r="B121" s="18">
        <v>42981</v>
      </c>
      <c r="C121" s="54">
        <v>43002</v>
      </c>
      <c r="D121" s="199"/>
      <c r="E121" s="64">
        <v>601.1999999999997</v>
      </c>
      <c r="F121" s="70">
        <v>511</v>
      </c>
      <c r="G121" s="71">
        <v>469.70000000000022</v>
      </c>
    </row>
    <row r="122" spans="2:10" x14ac:dyDescent="0.3">
      <c r="B122" s="18">
        <v>42982</v>
      </c>
      <c r="C122" s="54">
        <v>43003</v>
      </c>
      <c r="D122" s="199"/>
      <c r="E122" s="64">
        <v>599.84999999999968</v>
      </c>
      <c r="F122" s="70">
        <v>510</v>
      </c>
      <c r="G122" s="71">
        <v>468.9000000000002</v>
      </c>
    </row>
    <row r="123" spans="2:10" x14ac:dyDescent="0.3">
      <c r="B123" s="18"/>
      <c r="C123" s="7"/>
      <c r="D123" s="29" t="s">
        <v>53</v>
      </c>
      <c r="E123" s="29" t="s">
        <v>52</v>
      </c>
      <c r="F123" s="30" t="s">
        <v>6</v>
      </c>
      <c r="G123" s="43" t="s">
        <v>7</v>
      </c>
      <c r="I123" s="314"/>
      <c r="J123" s="314"/>
    </row>
    <row r="124" spans="2:10" x14ac:dyDescent="0.3">
      <c r="B124" s="27" t="s">
        <v>13</v>
      </c>
      <c r="C124" s="28" t="s">
        <v>2</v>
      </c>
      <c r="D124" s="26" t="s">
        <v>8</v>
      </c>
      <c r="E124" s="26" t="s">
        <v>8</v>
      </c>
      <c r="F124" s="26" t="s">
        <v>8</v>
      </c>
      <c r="G124" s="26" t="s">
        <v>8</v>
      </c>
    </row>
    <row r="125" spans="2:10" x14ac:dyDescent="0.3">
      <c r="B125" s="18">
        <v>42981</v>
      </c>
      <c r="C125" s="54">
        <v>43002</v>
      </c>
      <c r="D125" s="207">
        <v>651.24</v>
      </c>
      <c r="E125" s="21">
        <v>619.44000000000005</v>
      </c>
      <c r="F125" s="34">
        <v>522.56999999999982</v>
      </c>
      <c r="G125" s="39">
        <v>481.26000000000016</v>
      </c>
    </row>
    <row r="126" spans="2:10" x14ac:dyDescent="0.3">
      <c r="B126" s="52">
        <v>42982</v>
      </c>
      <c r="C126" s="54">
        <v>43003</v>
      </c>
      <c r="D126" s="207">
        <v>650.15000000000009</v>
      </c>
      <c r="E126" s="21">
        <v>618.04999999999984</v>
      </c>
      <c r="F126" s="34">
        <v>519.42999999999984</v>
      </c>
      <c r="G126" s="39">
        <v>479.54000000000013</v>
      </c>
    </row>
    <row r="127" spans="2:10" x14ac:dyDescent="0.3">
      <c r="B127" s="52">
        <v>42983</v>
      </c>
      <c r="C127" s="54">
        <v>43004</v>
      </c>
      <c r="D127" s="207">
        <v>649.06000000000017</v>
      </c>
      <c r="E127" s="21">
        <v>616.65999999999985</v>
      </c>
      <c r="F127" s="34">
        <v>516.28999999999985</v>
      </c>
      <c r="G127" s="39">
        <v>477.82000000000005</v>
      </c>
    </row>
    <row r="128" spans="2:10" x14ac:dyDescent="0.3">
      <c r="B128" s="18">
        <v>42984</v>
      </c>
      <c r="C128" s="54">
        <v>43005</v>
      </c>
      <c r="D128" s="207">
        <v>647.97000000000014</v>
      </c>
      <c r="E128" s="21">
        <v>615.26999999999987</v>
      </c>
      <c r="F128" s="34">
        <v>513.14999999999986</v>
      </c>
      <c r="G128" s="39">
        <v>476.1</v>
      </c>
    </row>
    <row r="129" spans="2:7" x14ac:dyDescent="0.3">
      <c r="B129" s="18">
        <v>42985</v>
      </c>
      <c r="C129" s="54">
        <v>43006</v>
      </c>
      <c r="D129" s="207">
        <v>646.88000000000011</v>
      </c>
      <c r="E129" s="21">
        <v>613.87999999999988</v>
      </c>
      <c r="F129" s="34">
        <v>510.00999999999993</v>
      </c>
      <c r="G129" s="39">
        <v>474.38</v>
      </c>
    </row>
    <row r="130" spans="2:7" x14ac:dyDescent="0.3">
      <c r="B130" s="18">
        <v>42986</v>
      </c>
      <c r="C130" s="54">
        <v>43007</v>
      </c>
      <c r="D130" s="207">
        <v>645.79</v>
      </c>
      <c r="E130" s="21">
        <v>612.48999999999978</v>
      </c>
      <c r="F130" s="34">
        <v>506.86999999999995</v>
      </c>
      <c r="G130" s="39">
        <v>472.65999999999997</v>
      </c>
    </row>
    <row r="131" spans="2:7" x14ac:dyDescent="0.3">
      <c r="B131" s="18">
        <v>42987</v>
      </c>
      <c r="C131" s="54">
        <v>43008</v>
      </c>
      <c r="D131" s="207">
        <v>644.70000000000016</v>
      </c>
      <c r="E131" s="21">
        <v>611.09999999999991</v>
      </c>
      <c r="F131" s="34">
        <v>503.73</v>
      </c>
      <c r="G131" s="39">
        <v>470.93999999999994</v>
      </c>
    </row>
    <row r="132" spans="2:7" x14ac:dyDescent="0.3">
      <c r="B132" s="18">
        <v>42988</v>
      </c>
      <c r="C132" s="54">
        <v>43009</v>
      </c>
      <c r="D132" s="207">
        <v>644.56000000000017</v>
      </c>
      <c r="E132" s="21">
        <v>610.95999999999981</v>
      </c>
      <c r="F132" s="34">
        <v>502.32000000000005</v>
      </c>
      <c r="G132" s="39">
        <v>470.53999999999991</v>
      </c>
    </row>
    <row r="133" spans="2:7" x14ac:dyDescent="0.3">
      <c r="B133" s="52">
        <v>42989</v>
      </c>
      <c r="C133" s="54">
        <v>43010</v>
      </c>
      <c r="D133" s="207">
        <v>640.27000000000021</v>
      </c>
      <c r="E133" s="21">
        <v>606.66999999999996</v>
      </c>
      <c r="F133" s="34">
        <v>500.70000000000005</v>
      </c>
      <c r="G133" s="39">
        <v>469.7299999999999</v>
      </c>
    </row>
    <row r="134" spans="2:7" x14ac:dyDescent="0.3">
      <c r="B134" s="52">
        <v>42990</v>
      </c>
      <c r="C134" s="54">
        <v>43011</v>
      </c>
      <c r="D134" s="207">
        <v>635.98000000000025</v>
      </c>
      <c r="E134" s="21">
        <v>602.38</v>
      </c>
      <c r="F134" s="34">
        <v>499.08000000000004</v>
      </c>
      <c r="G134" s="39">
        <v>468.9199999999999</v>
      </c>
    </row>
    <row r="135" spans="2:7" x14ac:dyDescent="0.3">
      <c r="B135" s="18">
        <v>42991</v>
      </c>
      <c r="C135" s="54">
        <v>43012</v>
      </c>
      <c r="D135" s="207">
        <v>631.69000000000028</v>
      </c>
      <c r="E135" s="21">
        <v>598.09</v>
      </c>
      <c r="F135" s="34">
        <v>497.46000000000004</v>
      </c>
      <c r="G135" s="39">
        <v>468.1099999999999</v>
      </c>
    </row>
    <row r="136" spans="2:7" x14ac:dyDescent="0.3">
      <c r="B136" s="18">
        <v>42992</v>
      </c>
      <c r="C136" s="54">
        <v>43013</v>
      </c>
      <c r="D136" s="207">
        <v>627.40000000000032</v>
      </c>
      <c r="E136" s="21">
        <v>593.79999999999995</v>
      </c>
      <c r="F136" s="34">
        <v>495.84000000000003</v>
      </c>
      <c r="G136" s="39">
        <v>467.29999999999995</v>
      </c>
    </row>
    <row r="137" spans="2:7" x14ac:dyDescent="0.3">
      <c r="B137" s="18">
        <v>42993</v>
      </c>
      <c r="C137" s="54">
        <v>43014</v>
      </c>
      <c r="D137" s="207">
        <v>623.11000000000035</v>
      </c>
      <c r="E137" s="21">
        <v>589.51</v>
      </c>
      <c r="F137" s="34">
        <v>494.21999999999997</v>
      </c>
      <c r="G137" s="39">
        <v>466.48999999999995</v>
      </c>
    </row>
    <row r="138" spans="2:7" x14ac:dyDescent="0.3">
      <c r="B138" s="18">
        <v>42994</v>
      </c>
      <c r="C138" s="54">
        <v>43015</v>
      </c>
      <c r="D138" s="207">
        <v>618.82000000000039</v>
      </c>
      <c r="E138" s="21">
        <v>585.22</v>
      </c>
      <c r="F138" s="34">
        <v>492.59999999999997</v>
      </c>
      <c r="G138" s="39">
        <v>465.68</v>
      </c>
    </row>
    <row r="139" spans="2:7" x14ac:dyDescent="0.3">
      <c r="B139" s="18">
        <v>42995</v>
      </c>
      <c r="C139" s="54">
        <v>43016</v>
      </c>
      <c r="D139" s="207">
        <v>614.5300000000002</v>
      </c>
      <c r="E139" s="21">
        <v>580.93000000000006</v>
      </c>
      <c r="F139" s="34">
        <v>490.9799999999999</v>
      </c>
      <c r="G139" s="39">
        <v>464.87</v>
      </c>
    </row>
    <row r="140" spans="2:7" x14ac:dyDescent="0.3">
      <c r="B140" s="52">
        <v>42996</v>
      </c>
      <c r="C140" s="54">
        <v>43017</v>
      </c>
      <c r="D140" s="207">
        <v>610.24</v>
      </c>
      <c r="E140" s="21">
        <v>576.6400000000001</v>
      </c>
      <c r="F140" s="34">
        <v>489.35999999999984</v>
      </c>
      <c r="G140" s="39">
        <v>464.06000000000006</v>
      </c>
    </row>
    <row r="141" spans="2:7" x14ac:dyDescent="0.3">
      <c r="B141" s="52">
        <v>42997</v>
      </c>
      <c r="C141" s="54">
        <v>43018</v>
      </c>
      <c r="D141" s="207">
        <v>605.95000000000016</v>
      </c>
      <c r="E141" s="21">
        <v>572.35000000000014</v>
      </c>
      <c r="F141" s="34">
        <v>487.73999999999984</v>
      </c>
      <c r="G141" s="39">
        <v>463.25000000000006</v>
      </c>
    </row>
    <row r="142" spans="2:7" x14ac:dyDescent="0.3">
      <c r="B142" s="18">
        <v>42998</v>
      </c>
      <c r="C142" s="56">
        <v>43019</v>
      </c>
      <c r="D142" s="211">
        <v>601.66000000000008</v>
      </c>
      <c r="E142" s="210">
        <v>568.06000000000017</v>
      </c>
      <c r="F142" s="57">
        <v>486.11999999999978</v>
      </c>
      <c r="G142" s="58">
        <v>462.44000000000011</v>
      </c>
    </row>
    <row r="143" spans="2:7" x14ac:dyDescent="0.3">
      <c r="B143" s="18">
        <v>42999</v>
      </c>
      <c r="C143" s="54">
        <v>43020</v>
      </c>
      <c r="D143" s="207">
        <v>597.37000000000012</v>
      </c>
      <c r="E143" s="21">
        <v>563.77000000000021</v>
      </c>
      <c r="F143" s="34">
        <v>484.49999999999977</v>
      </c>
      <c r="G143" s="39">
        <v>461.63000000000011</v>
      </c>
    </row>
    <row r="144" spans="2:7" x14ac:dyDescent="0.3">
      <c r="B144" s="18">
        <v>43000</v>
      </c>
      <c r="C144" s="54">
        <v>43021</v>
      </c>
      <c r="D144" s="207">
        <v>591.66</v>
      </c>
      <c r="E144" s="21">
        <v>558.06000000000017</v>
      </c>
      <c r="F144" s="34">
        <v>482.87999999999982</v>
      </c>
      <c r="G144" s="39">
        <v>460.82000000000011</v>
      </c>
    </row>
    <row r="145" spans="1:7" x14ac:dyDescent="0.3">
      <c r="B145" s="18">
        <v>43001</v>
      </c>
      <c r="C145" s="54">
        <v>43022</v>
      </c>
      <c r="D145" s="207">
        <v>585.94999999999982</v>
      </c>
      <c r="E145" s="21">
        <v>552.35000000000014</v>
      </c>
      <c r="F145" s="34">
        <v>481.25999999999988</v>
      </c>
      <c r="G145" s="39">
        <v>460.0100000000001</v>
      </c>
    </row>
    <row r="146" spans="1:7" x14ac:dyDescent="0.3">
      <c r="B146" s="18">
        <v>43002</v>
      </c>
      <c r="C146" s="54">
        <v>43023</v>
      </c>
      <c r="D146" s="207">
        <v>580.23999999999978</v>
      </c>
      <c r="E146" s="21">
        <v>546.6400000000001</v>
      </c>
      <c r="F146" s="34">
        <v>479.63999999999987</v>
      </c>
      <c r="G146" s="39">
        <v>459.20000000000016</v>
      </c>
    </row>
    <row r="147" spans="1:7" x14ac:dyDescent="0.3">
      <c r="B147" s="52">
        <v>43003</v>
      </c>
      <c r="C147" s="54">
        <v>43024</v>
      </c>
      <c r="D147" s="207">
        <v>574.66999999999985</v>
      </c>
      <c r="E147" s="21">
        <v>541.07000000000005</v>
      </c>
      <c r="F147" s="34">
        <v>479.42999999999989</v>
      </c>
      <c r="G147" s="39">
        <v>458.79000000000013</v>
      </c>
    </row>
    <row r="148" spans="1:7" s="3" customFormat="1" x14ac:dyDescent="0.3">
      <c r="B148" s="52">
        <v>43004</v>
      </c>
      <c r="C148" s="54">
        <v>43025</v>
      </c>
      <c r="D148" s="211">
        <v>569.0999999999998</v>
      </c>
      <c r="E148" s="210">
        <v>535.50000000000011</v>
      </c>
      <c r="F148" s="57">
        <v>479.21999999999991</v>
      </c>
      <c r="G148" s="58">
        <v>458.38000000000011</v>
      </c>
    </row>
    <row r="149" spans="1:7" s="3" customFormat="1" x14ac:dyDescent="0.3">
      <c r="B149" s="18">
        <v>43005</v>
      </c>
      <c r="C149" s="54">
        <v>43026</v>
      </c>
      <c r="D149" s="211">
        <v>563.53</v>
      </c>
      <c r="E149" s="210">
        <v>529.93000000000006</v>
      </c>
      <c r="F149" s="57">
        <v>479.00999999999988</v>
      </c>
      <c r="G149" s="58">
        <v>457.97000000000014</v>
      </c>
    </row>
    <row r="150" spans="1:7" s="3" customFormat="1" x14ac:dyDescent="0.3">
      <c r="B150" s="206">
        <v>43006</v>
      </c>
      <c r="C150" s="56">
        <v>43027</v>
      </c>
      <c r="D150" s="212">
        <v>557.96</v>
      </c>
      <c r="E150" s="210">
        <v>524.36000000000013</v>
      </c>
      <c r="F150" s="57">
        <v>478.7999999999999</v>
      </c>
      <c r="G150" s="58">
        <v>457.56000000000012</v>
      </c>
    </row>
    <row r="151" spans="1:7" s="3" customFormat="1" x14ac:dyDescent="0.3">
      <c r="B151" s="18">
        <v>43007</v>
      </c>
      <c r="C151" s="56">
        <v>43028</v>
      </c>
      <c r="D151" s="211">
        <v>552.39</v>
      </c>
      <c r="E151" s="210">
        <v>518.79000000000008</v>
      </c>
      <c r="F151" s="57">
        <v>478.58999999999986</v>
      </c>
      <c r="G151" s="58">
        <v>457.15000000000015</v>
      </c>
    </row>
    <row r="152" spans="1:7" s="3" customFormat="1" x14ac:dyDescent="0.3">
      <c r="B152" s="60"/>
      <c r="C152" s="61"/>
      <c r="D152" s="61"/>
      <c r="E152" s="11"/>
      <c r="F152" s="11"/>
      <c r="G152" s="11"/>
    </row>
    <row r="153" spans="1:7" s="3" customFormat="1" ht="20.25" customHeight="1" x14ac:dyDescent="0.3">
      <c r="B153" s="60"/>
      <c r="C153" s="61"/>
      <c r="D153" s="61"/>
      <c r="E153" s="11"/>
      <c r="F153" s="11"/>
      <c r="G153" s="11"/>
    </row>
    <row r="154" spans="1:7" ht="273.75" customHeight="1" x14ac:dyDescent="0.3">
      <c r="A154" s="31"/>
      <c r="B154" s="60"/>
      <c r="C154" s="61"/>
      <c r="D154" s="61"/>
      <c r="E154" s="11"/>
      <c r="F154" s="11"/>
      <c r="G154" s="11"/>
    </row>
    <row r="155" spans="1:7" x14ac:dyDescent="0.3">
      <c r="B155" s="60"/>
      <c r="C155" s="61"/>
      <c r="D155" s="61"/>
      <c r="E155" s="11"/>
      <c r="F155" s="11"/>
      <c r="G155" s="11"/>
    </row>
    <row r="156" spans="1:7" x14ac:dyDescent="0.3">
      <c r="B156" s="60"/>
      <c r="C156" s="61"/>
      <c r="D156" s="61"/>
      <c r="E156" s="11"/>
      <c r="F156" s="11"/>
      <c r="G156" s="11"/>
    </row>
    <row r="157" spans="1:7" x14ac:dyDescent="0.3">
      <c r="B157" s="60"/>
      <c r="C157" s="61"/>
      <c r="D157" s="61"/>
      <c r="E157" s="11"/>
      <c r="F157" s="11"/>
      <c r="G157" s="11"/>
    </row>
    <row r="158" spans="1:7" x14ac:dyDescent="0.3">
      <c r="B158" s="60"/>
      <c r="C158" s="61"/>
      <c r="D158" s="61"/>
      <c r="E158" s="11"/>
      <c r="F158" s="11"/>
      <c r="G158" s="11"/>
    </row>
    <row r="159" spans="1:7" x14ac:dyDescent="0.3">
      <c r="B159" s="60"/>
      <c r="C159" s="61"/>
      <c r="D159" s="61"/>
      <c r="E159" s="11"/>
      <c r="F159" s="11"/>
      <c r="G159" s="11"/>
    </row>
    <row r="160" spans="1:7" x14ac:dyDescent="0.3">
      <c r="B160" s="31"/>
      <c r="C160" s="31"/>
      <c r="D160" s="31"/>
      <c r="E160" s="31"/>
      <c r="F160" s="31"/>
      <c r="G160" s="31"/>
    </row>
    <row r="161" spans="2:7" x14ac:dyDescent="0.3">
      <c r="B161" s="31"/>
      <c r="C161" s="31"/>
      <c r="D161" s="31"/>
      <c r="E161" s="31"/>
      <c r="F161" s="31"/>
      <c r="G161" s="31"/>
    </row>
    <row r="162" spans="2:7" x14ac:dyDescent="0.3">
      <c r="B162" s="31"/>
      <c r="C162" s="31"/>
      <c r="D162" s="31"/>
      <c r="E162" s="31"/>
      <c r="F162" s="31"/>
      <c r="G162" s="31"/>
    </row>
    <row r="163" spans="2:7" x14ac:dyDescent="0.3">
      <c r="B163" s="31"/>
      <c r="C163" s="31"/>
      <c r="D163" s="31"/>
      <c r="E163" s="31"/>
      <c r="F163" s="31"/>
      <c r="G163" s="31"/>
    </row>
    <row r="164" spans="2:7" x14ac:dyDescent="0.3">
      <c r="B164" s="31"/>
      <c r="C164" s="31"/>
      <c r="D164" s="31"/>
      <c r="E164" s="31"/>
      <c r="F164" s="31"/>
      <c r="G164" s="31"/>
    </row>
    <row r="165" spans="2:7" x14ac:dyDescent="0.3">
      <c r="B165" s="31"/>
      <c r="C165" s="31"/>
      <c r="D165" s="31"/>
      <c r="E165" s="31"/>
      <c r="F165" s="31"/>
      <c r="G165" s="31"/>
    </row>
    <row r="166" spans="2:7" x14ac:dyDescent="0.3">
      <c r="B166" s="31"/>
      <c r="C166" s="31"/>
      <c r="D166" s="31"/>
      <c r="E166" s="31"/>
      <c r="F166" s="31"/>
      <c r="G166" s="31"/>
    </row>
    <row r="167" spans="2:7" x14ac:dyDescent="0.3">
      <c r="B167" s="31"/>
      <c r="C167" s="31"/>
      <c r="D167" s="31"/>
      <c r="E167" s="31"/>
      <c r="F167" s="31"/>
      <c r="G167" s="31"/>
    </row>
    <row r="168" spans="2:7" x14ac:dyDescent="0.3">
      <c r="B168" s="31"/>
      <c r="C168" s="31"/>
      <c r="D168" s="31"/>
      <c r="E168" s="31"/>
      <c r="F168" s="31"/>
      <c r="G168" s="31"/>
    </row>
    <row r="169" spans="2:7" x14ac:dyDescent="0.3">
      <c r="B169" s="31"/>
      <c r="C169" s="31"/>
      <c r="D169" s="31"/>
      <c r="E169" s="31"/>
      <c r="F169" s="31"/>
      <c r="G169" s="31"/>
    </row>
    <row r="170" spans="2:7" x14ac:dyDescent="0.3">
      <c r="B170" s="31"/>
      <c r="C170" s="31"/>
      <c r="D170" s="31"/>
      <c r="E170" s="31"/>
      <c r="F170" s="31"/>
      <c r="G170" s="31"/>
    </row>
  </sheetData>
  <mergeCells count="1">
    <mergeCell ref="I123:J1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workbookViewId="0">
      <selection activeCell="P20" sqref="P20"/>
    </sheetView>
  </sheetViews>
  <sheetFormatPr baseColWidth="10" defaultColWidth="11.44140625" defaultRowHeight="14.4" x14ac:dyDescent="0.3"/>
  <cols>
    <col min="1" max="1" width="11.44140625" style="45"/>
    <col min="2" max="3" width="10.5546875" style="45" customWidth="1"/>
    <col min="4" max="7" width="13.33203125" style="45" customWidth="1"/>
    <col min="8" max="9" width="11.44140625" style="45"/>
    <col min="10" max="10" width="16.88671875" style="45" customWidth="1"/>
    <col min="11" max="16384" width="11.44140625" style="45"/>
  </cols>
  <sheetData>
    <row r="1" spans="1:7" ht="27" customHeight="1" x14ac:dyDescent="0.3">
      <c r="B1" s="45" t="s">
        <v>0</v>
      </c>
      <c r="D1" s="55" t="s">
        <v>12</v>
      </c>
      <c r="E1" s="29" t="s">
        <v>10</v>
      </c>
      <c r="F1" s="30" t="s">
        <v>6</v>
      </c>
      <c r="G1" s="43" t="s">
        <v>7</v>
      </c>
    </row>
    <row r="2" spans="1:7" ht="27.75" customHeight="1" x14ac:dyDescent="0.3">
      <c r="B2" s="27" t="s">
        <v>11</v>
      </c>
      <c r="C2" s="28" t="s">
        <v>2</v>
      </c>
      <c r="D2" s="209" t="s">
        <v>8</v>
      </c>
      <c r="E2" s="209" t="s">
        <v>8</v>
      </c>
      <c r="F2" s="209" t="s">
        <v>8</v>
      </c>
      <c r="G2" s="209" t="s">
        <v>8</v>
      </c>
    </row>
    <row r="3" spans="1:7" ht="15" customHeight="1" x14ac:dyDescent="0.25">
      <c r="B3" s="52">
        <v>41073</v>
      </c>
      <c r="C3" s="7">
        <f t="shared" ref="C3:C8" si="0">B3+21</f>
        <v>41094</v>
      </c>
      <c r="D3" s="203">
        <v>637.45000000000027</v>
      </c>
      <c r="E3" s="196">
        <v>603.84999999999991</v>
      </c>
      <c r="F3" s="23">
        <v>493.10999999999973</v>
      </c>
      <c r="G3" s="24">
        <v>464.17999999999995</v>
      </c>
    </row>
    <row r="4" spans="1:7" ht="15" customHeight="1" x14ac:dyDescent="0.25">
      <c r="B4" s="52">
        <v>41074</v>
      </c>
      <c r="C4" s="7">
        <f t="shared" si="0"/>
        <v>41095</v>
      </c>
      <c r="D4" s="203">
        <v>640.21000000000026</v>
      </c>
      <c r="E4" s="196">
        <v>604.58999999999992</v>
      </c>
      <c r="F4" s="23">
        <v>496.22999999999979</v>
      </c>
      <c r="G4" s="24">
        <v>465.76</v>
      </c>
    </row>
    <row r="5" spans="1:7" ht="15" customHeight="1" x14ac:dyDescent="0.25">
      <c r="B5" s="18">
        <v>41075</v>
      </c>
      <c r="C5" s="7">
        <f t="shared" si="0"/>
        <v>41096</v>
      </c>
      <c r="D5" s="203">
        <v>642.97000000000025</v>
      </c>
      <c r="E5" s="196">
        <v>605.32999999999993</v>
      </c>
      <c r="F5" s="23">
        <v>499.34999999999985</v>
      </c>
      <c r="G5" s="24">
        <v>467.34</v>
      </c>
    </row>
    <row r="6" spans="1:7" ht="15" customHeight="1" x14ac:dyDescent="0.25">
      <c r="B6" s="18">
        <v>41076</v>
      </c>
      <c r="C6" s="7">
        <f t="shared" si="0"/>
        <v>41097</v>
      </c>
      <c r="D6" s="203">
        <v>648.83000000000027</v>
      </c>
      <c r="E6" s="196">
        <v>611.18999999999994</v>
      </c>
      <c r="F6" s="23">
        <v>507.36999999999989</v>
      </c>
      <c r="G6" s="24">
        <v>472.79</v>
      </c>
    </row>
    <row r="7" spans="1:7" ht="15" customHeight="1" x14ac:dyDescent="0.25">
      <c r="B7" s="18">
        <v>41077</v>
      </c>
      <c r="C7" s="7">
        <f t="shared" si="0"/>
        <v>41098</v>
      </c>
      <c r="D7" s="203">
        <v>654.69000000000028</v>
      </c>
      <c r="E7" s="196">
        <v>617.04999999999995</v>
      </c>
      <c r="F7" s="23">
        <v>515.38999999999987</v>
      </c>
      <c r="G7" s="205">
        <v>478.24</v>
      </c>
    </row>
    <row r="8" spans="1:7" ht="15" customHeight="1" x14ac:dyDescent="0.25">
      <c r="B8" s="18">
        <v>41078</v>
      </c>
      <c r="C8" s="7">
        <f t="shared" si="0"/>
        <v>41099</v>
      </c>
      <c r="D8" s="203">
        <v>673.5500000000003</v>
      </c>
      <c r="E8" s="196">
        <v>635.91</v>
      </c>
      <c r="F8" s="23">
        <v>536.90999999999985</v>
      </c>
      <c r="G8" s="24">
        <v>498.59</v>
      </c>
    </row>
    <row r="9" spans="1:7" ht="15" customHeight="1" x14ac:dyDescent="0.25">
      <c r="A9" s="204"/>
      <c r="B9" s="52">
        <v>44001</v>
      </c>
      <c r="C9" s="7">
        <v>44022</v>
      </c>
      <c r="D9" s="21">
        <v>700</v>
      </c>
      <c r="E9" s="48">
        <v>660</v>
      </c>
      <c r="F9" s="16">
        <v>588</v>
      </c>
      <c r="G9" s="44">
        <v>515</v>
      </c>
    </row>
    <row r="10" spans="1:7" ht="15" customHeight="1" x14ac:dyDescent="0.25">
      <c r="B10" s="52">
        <v>44008</v>
      </c>
      <c r="C10" s="7">
        <v>44029</v>
      </c>
      <c r="D10" s="21">
        <v>826</v>
      </c>
      <c r="E10" s="48">
        <v>730</v>
      </c>
      <c r="F10" s="16">
        <v>660</v>
      </c>
      <c r="G10" s="44">
        <v>610</v>
      </c>
    </row>
    <row r="11" spans="1:7" ht="15" customHeight="1" x14ac:dyDescent="0.25">
      <c r="B11" s="52">
        <v>44015</v>
      </c>
      <c r="C11" s="7">
        <v>44036</v>
      </c>
      <c r="D11" s="21">
        <v>930</v>
      </c>
      <c r="E11" s="48">
        <v>840</v>
      </c>
      <c r="F11" s="16">
        <v>790</v>
      </c>
      <c r="G11" s="44">
        <v>750</v>
      </c>
    </row>
    <row r="12" spans="1:7" ht="15" customHeight="1" x14ac:dyDescent="0.25">
      <c r="B12" s="52">
        <v>44022</v>
      </c>
      <c r="C12" s="7">
        <v>44043</v>
      </c>
      <c r="D12" s="21">
        <v>1090</v>
      </c>
      <c r="E12" s="48">
        <v>945</v>
      </c>
      <c r="F12" s="16">
        <v>890</v>
      </c>
      <c r="G12" s="44">
        <v>830</v>
      </c>
    </row>
    <row r="13" spans="1:7" ht="15" customHeight="1" x14ac:dyDescent="0.25">
      <c r="B13" s="52">
        <v>44029</v>
      </c>
      <c r="C13" s="7">
        <v>44050</v>
      </c>
      <c r="D13" s="21">
        <v>1210</v>
      </c>
      <c r="E13" s="50">
        <v>1180</v>
      </c>
      <c r="F13" s="16">
        <v>1008</v>
      </c>
      <c r="G13" s="44">
        <v>875</v>
      </c>
    </row>
    <row r="14" spans="1:7" ht="15" customHeight="1" x14ac:dyDescent="0.25">
      <c r="B14" s="52">
        <v>44036</v>
      </c>
      <c r="C14" s="7">
        <v>44057</v>
      </c>
      <c r="D14" s="21">
        <v>1348</v>
      </c>
      <c r="E14" s="50">
        <v>1318</v>
      </c>
      <c r="F14" s="16">
        <v>1147</v>
      </c>
      <c r="G14" s="44">
        <v>898</v>
      </c>
    </row>
    <row r="15" spans="1:7" ht="15" customHeight="1" x14ac:dyDescent="0.25">
      <c r="B15" s="52">
        <v>44043</v>
      </c>
      <c r="C15" s="7">
        <v>44064</v>
      </c>
      <c r="D15" s="21">
        <v>1258</v>
      </c>
      <c r="E15" s="50">
        <v>1228</v>
      </c>
      <c r="F15" s="16">
        <v>1068</v>
      </c>
      <c r="G15" s="44">
        <v>880</v>
      </c>
    </row>
    <row r="16" spans="1:7" ht="15" customHeight="1" x14ac:dyDescent="0.25">
      <c r="B16" s="52">
        <v>44050</v>
      </c>
      <c r="C16" s="7">
        <v>44071</v>
      </c>
      <c r="D16" s="21">
        <v>1178</v>
      </c>
      <c r="E16" s="50">
        <v>1148</v>
      </c>
      <c r="F16" s="16">
        <v>800</v>
      </c>
      <c r="G16" s="44">
        <v>650</v>
      </c>
    </row>
    <row r="17" spans="2:7" ht="15" customHeight="1" x14ac:dyDescent="0.25">
      <c r="B17" s="52">
        <v>44057</v>
      </c>
      <c r="C17" s="7">
        <v>44078</v>
      </c>
      <c r="D17" s="21">
        <v>723</v>
      </c>
      <c r="E17" s="50">
        <v>693</v>
      </c>
      <c r="F17" s="16">
        <v>584</v>
      </c>
      <c r="G17" s="44">
        <v>535</v>
      </c>
    </row>
    <row r="18" spans="2:7" ht="15" customHeight="1" x14ac:dyDescent="0.25">
      <c r="B18" s="52">
        <v>44064</v>
      </c>
      <c r="C18" s="7">
        <v>44085</v>
      </c>
      <c r="D18" s="21">
        <v>672</v>
      </c>
      <c r="E18" s="50">
        <v>642</v>
      </c>
      <c r="F18" s="16">
        <v>549</v>
      </c>
      <c r="G18" s="44">
        <v>505</v>
      </c>
    </row>
    <row r="19" spans="2:7" ht="15" customHeight="1" x14ac:dyDescent="0.25">
      <c r="B19" s="173">
        <v>44065</v>
      </c>
      <c r="C19" s="7">
        <f t="shared" ref="C19:C29" si="1">B19+21</f>
        <v>44086</v>
      </c>
      <c r="D19" s="203">
        <v>667.2700000000001</v>
      </c>
      <c r="E19" s="59">
        <v>636.76999999999987</v>
      </c>
      <c r="F19" s="57">
        <v>547.24</v>
      </c>
      <c r="G19" s="58">
        <v>503.52000000000021</v>
      </c>
    </row>
    <row r="20" spans="2:7" ht="15" customHeight="1" x14ac:dyDescent="0.25">
      <c r="B20" s="173">
        <v>44066</v>
      </c>
      <c r="C20" s="7">
        <f t="shared" si="1"/>
        <v>44087</v>
      </c>
      <c r="D20" s="203">
        <v>661.91000000000008</v>
      </c>
      <c r="E20" s="59">
        <v>631.40999999999985</v>
      </c>
      <c r="F20" s="57">
        <v>546.88</v>
      </c>
      <c r="G20" s="58">
        <v>500.06000000000023</v>
      </c>
    </row>
    <row r="21" spans="2:7" ht="15" customHeight="1" x14ac:dyDescent="0.25">
      <c r="B21" s="173">
        <v>44067</v>
      </c>
      <c r="C21" s="7">
        <f t="shared" si="1"/>
        <v>44088</v>
      </c>
      <c r="D21" s="203">
        <v>660.85</v>
      </c>
      <c r="E21" s="59">
        <v>631.04999999999984</v>
      </c>
      <c r="F21" s="57">
        <v>542.51</v>
      </c>
      <c r="G21" s="58">
        <v>496.60000000000025</v>
      </c>
    </row>
    <row r="22" spans="2:7" ht="15" customHeight="1" x14ac:dyDescent="0.25">
      <c r="B22" s="173">
        <v>44068</v>
      </c>
      <c r="C22" s="7">
        <f t="shared" si="1"/>
        <v>44089</v>
      </c>
      <c r="D22" s="203">
        <v>659.79000000000008</v>
      </c>
      <c r="E22" s="59">
        <v>630.68999999999983</v>
      </c>
      <c r="F22" s="57">
        <v>538.14</v>
      </c>
      <c r="G22" s="58">
        <v>493.14000000000021</v>
      </c>
    </row>
    <row r="23" spans="2:7" ht="15" customHeight="1" x14ac:dyDescent="0.25">
      <c r="B23" s="173">
        <v>44069</v>
      </c>
      <c r="C23" s="7">
        <f t="shared" si="1"/>
        <v>44090</v>
      </c>
      <c r="D23" s="203">
        <v>658.84</v>
      </c>
      <c r="E23" s="59">
        <v>629.43999999999983</v>
      </c>
      <c r="F23" s="57">
        <v>536.41</v>
      </c>
      <c r="G23" s="58">
        <v>491.82000000000022</v>
      </c>
    </row>
    <row r="24" spans="2:7" ht="15" customHeight="1" x14ac:dyDescent="0.25">
      <c r="B24" s="173">
        <v>44070</v>
      </c>
      <c r="C24" s="7">
        <f t="shared" si="1"/>
        <v>44091</v>
      </c>
      <c r="D24" s="203">
        <v>657.8900000000001</v>
      </c>
      <c r="E24" s="59">
        <v>628.18999999999983</v>
      </c>
      <c r="F24" s="57">
        <v>534.67999999999995</v>
      </c>
      <c r="G24" s="58">
        <v>490.50000000000023</v>
      </c>
    </row>
    <row r="25" spans="2:7" ht="15" customHeight="1" x14ac:dyDescent="0.25">
      <c r="B25" s="173">
        <v>44071</v>
      </c>
      <c r="C25" s="7">
        <f t="shared" si="1"/>
        <v>44092</v>
      </c>
      <c r="D25" s="203">
        <v>656.94</v>
      </c>
      <c r="E25" s="59">
        <v>626.94000000000005</v>
      </c>
      <c r="F25" s="57">
        <v>532.94999999999993</v>
      </c>
      <c r="G25" s="58">
        <v>489.18000000000023</v>
      </c>
    </row>
    <row r="26" spans="2:7" ht="15" customHeight="1" x14ac:dyDescent="0.25">
      <c r="B26" s="173">
        <v>44072</v>
      </c>
      <c r="C26" s="7">
        <f t="shared" si="1"/>
        <v>44093</v>
      </c>
      <c r="D26" s="203">
        <v>655.99000000000012</v>
      </c>
      <c r="E26" s="59">
        <v>625.68999999999983</v>
      </c>
      <c r="F26" s="57">
        <v>531.21999999999991</v>
      </c>
      <c r="G26" s="58">
        <v>487.86000000000024</v>
      </c>
    </row>
    <row r="27" spans="2:7" ht="15" customHeight="1" x14ac:dyDescent="0.25">
      <c r="B27" s="173">
        <v>44073</v>
      </c>
      <c r="C27" s="7">
        <f t="shared" si="1"/>
        <v>44094</v>
      </c>
      <c r="D27" s="203">
        <v>655.04000000000008</v>
      </c>
      <c r="E27" s="59">
        <v>624.43999999999983</v>
      </c>
      <c r="F27" s="57">
        <v>529.4899999999999</v>
      </c>
      <c r="G27" s="58">
        <v>486.54000000000025</v>
      </c>
    </row>
    <row r="28" spans="2:7" ht="15" customHeight="1" x14ac:dyDescent="0.25">
      <c r="B28" s="173">
        <v>44074</v>
      </c>
      <c r="C28" s="7">
        <f t="shared" si="1"/>
        <v>44095</v>
      </c>
      <c r="D28" s="203">
        <v>654.09000000000015</v>
      </c>
      <c r="E28" s="59">
        <v>623.18999999999983</v>
      </c>
      <c r="F28" s="57">
        <v>527.75999999999988</v>
      </c>
      <c r="G28" s="58">
        <v>485.2200000000002</v>
      </c>
    </row>
    <row r="29" spans="2:7" ht="15" x14ac:dyDescent="0.25">
      <c r="B29" s="173">
        <v>44075</v>
      </c>
      <c r="C29" s="7">
        <f t="shared" si="1"/>
        <v>44096</v>
      </c>
      <c r="D29" s="203">
        <v>653.1400000000001</v>
      </c>
      <c r="E29" s="59">
        <v>621.93999999999983</v>
      </c>
      <c r="F29" s="57">
        <v>526.02999999999986</v>
      </c>
      <c r="G29" s="58">
        <v>483.9000000000002</v>
      </c>
    </row>
    <row r="30" spans="2:7" x14ac:dyDescent="0.3">
      <c r="B30" s="173">
        <v>44076</v>
      </c>
      <c r="C30" s="7">
        <f t="shared" ref="C30" si="2">B30+21</f>
        <v>44097</v>
      </c>
      <c r="D30" s="203">
        <v>652.19000000000005</v>
      </c>
      <c r="E30" s="59">
        <v>620.69000000000005</v>
      </c>
      <c r="F30" s="57">
        <v>524.29999999999984</v>
      </c>
      <c r="G30" s="58">
        <v>482.58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6"/>
  <sheetViews>
    <sheetView topLeftCell="A195" workbookViewId="0">
      <selection activeCell="C201" sqref="C201:F201"/>
    </sheetView>
  </sheetViews>
  <sheetFormatPr baseColWidth="10" defaultColWidth="11.44140625" defaultRowHeight="14.4" outlineLevelRow="1" x14ac:dyDescent="0.3"/>
  <cols>
    <col min="1" max="1" width="9.109375" style="45" customWidth="1"/>
    <col min="2" max="2" width="9" style="45" customWidth="1"/>
    <col min="3" max="3" width="9.33203125" style="32" customWidth="1"/>
    <col min="4" max="4" width="9.33203125" style="5" customWidth="1"/>
    <col min="5" max="5" width="9.33203125" style="22" customWidth="1"/>
    <col min="6" max="6" width="9" style="22" customWidth="1"/>
    <col min="7" max="7" width="9.6640625" style="294" customWidth="1"/>
    <col min="8" max="8" width="8.44140625" style="5" customWidth="1"/>
    <col min="9" max="9" width="9" style="5" customWidth="1"/>
    <col min="10" max="13" width="8.5546875" style="6" customWidth="1"/>
    <col min="14" max="14" width="5.6640625" style="45" customWidth="1"/>
    <col min="15" max="15" width="7.109375" style="45" customWidth="1"/>
    <col min="16" max="16" width="3.6640625" style="45" customWidth="1"/>
    <col min="17" max="17" width="3.109375" style="45" customWidth="1"/>
    <col min="18" max="16384" width="11.44140625" style="45"/>
  </cols>
  <sheetData>
    <row r="1" spans="1:18" ht="43.5" customHeight="1" x14ac:dyDescent="0.3">
      <c r="A1" s="303" t="s">
        <v>59</v>
      </c>
      <c r="B1" s="303"/>
      <c r="C1" s="49"/>
      <c r="D1" s="242"/>
      <c r="E1" s="46"/>
      <c r="F1" s="17"/>
      <c r="G1" s="17"/>
      <c r="J1" s="315">
        <v>2022</v>
      </c>
      <c r="K1" s="315"/>
      <c r="L1" s="315"/>
      <c r="M1" s="315"/>
      <c r="O1" s="231">
        <v>2022</v>
      </c>
      <c r="R1" s="261" t="s">
        <v>60</v>
      </c>
    </row>
    <row r="2" spans="1:18" ht="15.75" customHeight="1" x14ac:dyDescent="0.25">
      <c r="A2" s="4"/>
      <c r="G2" s="298">
        <v>2021</v>
      </c>
      <c r="H2" s="6"/>
      <c r="I2" s="32"/>
      <c r="J2" s="302" t="s">
        <v>58</v>
      </c>
      <c r="K2" s="302"/>
      <c r="L2" s="302"/>
      <c r="M2" s="302"/>
    </row>
    <row r="3" spans="1:18" ht="15.75" customHeight="1" x14ac:dyDescent="0.25">
      <c r="A3" s="4" t="s">
        <v>0</v>
      </c>
      <c r="B3" s="31"/>
      <c r="C3" s="159" t="s">
        <v>49</v>
      </c>
      <c r="D3" s="1" t="s">
        <v>10</v>
      </c>
      <c r="E3" s="41" t="s">
        <v>9</v>
      </c>
      <c r="F3" s="38" t="s">
        <v>4</v>
      </c>
      <c r="G3" s="295" t="s">
        <v>55</v>
      </c>
      <c r="H3" s="6"/>
      <c r="I3" s="32"/>
      <c r="J3" s="159" t="s">
        <v>51</v>
      </c>
      <c r="K3" s="1" t="s">
        <v>3</v>
      </c>
      <c r="L3" s="80" t="s">
        <v>14</v>
      </c>
      <c r="M3" s="35" t="s">
        <v>5</v>
      </c>
      <c r="O3" s="230" t="s">
        <v>55</v>
      </c>
      <c r="R3" s="262"/>
    </row>
    <row r="4" spans="1:18" ht="15" customHeight="1" x14ac:dyDescent="0.25">
      <c r="A4" s="171">
        <v>40995</v>
      </c>
      <c r="B4" s="7">
        <f t="shared" ref="B4:B65" si="0">A4+21</f>
        <v>41016</v>
      </c>
      <c r="C4" s="113">
        <f t="shared" ref="C4:C18" si="1">SUM(J4:J24)</f>
        <v>531.15000000000009</v>
      </c>
      <c r="D4" s="19">
        <f t="shared" ref="D4:D18" si="2">SUM(K4:K24)</f>
        <v>499.55000000000007</v>
      </c>
      <c r="E4" s="34">
        <f t="shared" ref="E4:E18" si="3">SUM(L4:L24)</f>
        <v>452.62999999999988</v>
      </c>
      <c r="F4" s="39">
        <f t="shared" ref="F4:F18" si="4">SUM(M4:M24)</f>
        <v>416.11</v>
      </c>
      <c r="G4" s="296">
        <f>SUM(O4:O24)</f>
        <v>636.15000000000009</v>
      </c>
      <c r="I4" s="20">
        <v>44647</v>
      </c>
      <c r="J4" s="160">
        <v>25.29</v>
      </c>
      <c r="K4" s="85">
        <v>23.69</v>
      </c>
      <c r="L4" s="83">
        <v>21.51</v>
      </c>
      <c r="M4" s="84">
        <v>19.690000000000001</v>
      </c>
      <c r="O4" s="214">
        <f t="shared" ref="O4:O35" si="5">+J4+5</f>
        <v>30.29</v>
      </c>
      <c r="R4" s="262"/>
    </row>
    <row r="5" spans="1:18" ht="15" x14ac:dyDescent="0.25">
      <c r="A5" s="18">
        <v>40996</v>
      </c>
      <c r="B5" s="7">
        <f t="shared" si="0"/>
        <v>41017</v>
      </c>
      <c r="C5" s="113">
        <f t="shared" si="1"/>
        <v>531.18000000000006</v>
      </c>
      <c r="D5" s="19">
        <f t="shared" si="2"/>
        <v>500.58000000000004</v>
      </c>
      <c r="E5" s="34">
        <f t="shared" si="3"/>
        <v>453.08999999999992</v>
      </c>
      <c r="F5" s="39">
        <f t="shared" si="4"/>
        <v>417.42</v>
      </c>
      <c r="G5" s="296">
        <f t="shared" ref="G5:G68" si="6">SUM(O5:O25)</f>
        <v>636.18000000000018</v>
      </c>
      <c r="I5" s="20">
        <v>44648</v>
      </c>
      <c r="J5" s="160">
        <v>25.29</v>
      </c>
      <c r="K5" s="85">
        <v>23.69</v>
      </c>
      <c r="L5" s="83">
        <v>21.51</v>
      </c>
      <c r="M5" s="84">
        <v>19.690000000000001</v>
      </c>
      <c r="O5" s="214">
        <f t="shared" si="5"/>
        <v>30.29</v>
      </c>
      <c r="R5" s="262"/>
    </row>
    <row r="6" spans="1:18" ht="15" x14ac:dyDescent="0.25">
      <c r="A6" s="18">
        <v>40997</v>
      </c>
      <c r="B6" s="7">
        <f t="shared" si="0"/>
        <v>41018</v>
      </c>
      <c r="C6" s="113">
        <f t="shared" si="1"/>
        <v>531.21</v>
      </c>
      <c r="D6" s="19">
        <f t="shared" si="2"/>
        <v>501.61000000000013</v>
      </c>
      <c r="E6" s="34">
        <f t="shared" si="3"/>
        <v>453.54999999999995</v>
      </c>
      <c r="F6" s="39">
        <f t="shared" si="4"/>
        <v>418.73</v>
      </c>
      <c r="G6" s="296">
        <f t="shared" si="6"/>
        <v>636.21000000000026</v>
      </c>
      <c r="I6" s="20">
        <v>44649</v>
      </c>
      <c r="J6" s="160">
        <v>25.29</v>
      </c>
      <c r="K6" s="85">
        <v>23.69</v>
      </c>
      <c r="L6" s="83">
        <v>21.51</v>
      </c>
      <c r="M6" s="84">
        <v>19.690000000000001</v>
      </c>
      <c r="O6" s="214">
        <f t="shared" si="5"/>
        <v>30.29</v>
      </c>
      <c r="R6" s="262"/>
    </row>
    <row r="7" spans="1:18" ht="15" x14ac:dyDescent="0.25">
      <c r="A7" s="18">
        <v>40998</v>
      </c>
      <c r="B7" s="7">
        <f t="shared" si="0"/>
        <v>41019</v>
      </c>
      <c r="C7" s="113">
        <f t="shared" si="1"/>
        <v>531.24</v>
      </c>
      <c r="D7" s="19">
        <f t="shared" si="2"/>
        <v>502.6400000000001</v>
      </c>
      <c r="E7" s="34">
        <f t="shared" si="3"/>
        <v>454.01</v>
      </c>
      <c r="F7" s="39">
        <f t="shared" si="4"/>
        <v>420.04</v>
      </c>
      <c r="G7" s="296">
        <f t="shared" si="6"/>
        <v>636.24000000000035</v>
      </c>
      <c r="I7" s="20">
        <v>44650</v>
      </c>
      <c r="J7" s="160">
        <v>25.29</v>
      </c>
      <c r="K7" s="85">
        <v>23.69</v>
      </c>
      <c r="L7" s="83">
        <v>21.51</v>
      </c>
      <c r="M7" s="84">
        <v>19.690000000000001</v>
      </c>
      <c r="O7" s="214">
        <f t="shared" si="5"/>
        <v>30.29</v>
      </c>
      <c r="R7" s="262"/>
    </row>
    <row r="8" spans="1:18" ht="15" x14ac:dyDescent="0.25">
      <c r="A8" s="18">
        <v>40999</v>
      </c>
      <c r="B8" s="7">
        <f t="shared" si="0"/>
        <v>41020</v>
      </c>
      <c r="C8" s="113">
        <f t="shared" si="1"/>
        <v>531.27</v>
      </c>
      <c r="D8" s="19">
        <f t="shared" si="2"/>
        <v>503.67000000000019</v>
      </c>
      <c r="E8" s="34">
        <f t="shared" si="3"/>
        <v>454.47</v>
      </c>
      <c r="F8" s="39">
        <f t="shared" si="4"/>
        <v>421.35</v>
      </c>
      <c r="G8" s="296">
        <f t="shared" si="6"/>
        <v>636.27000000000032</v>
      </c>
      <c r="I8" s="20">
        <v>44651</v>
      </c>
      <c r="J8" s="160">
        <v>25.29</v>
      </c>
      <c r="K8" s="85">
        <v>23.69</v>
      </c>
      <c r="L8" s="83">
        <v>21.51</v>
      </c>
      <c r="M8" s="84">
        <v>19.690000000000001</v>
      </c>
      <c r="O8" s="214">
        <f t="shared" si="5"/>
        <v>30.29</v>
      </c>
      <c r="R8" s="262"/>
    </row>
    <row r="9" spans="1:18" ht="15" x14ac:dyDescent="0.25">
      <c r="A9" s="18">
        <v>41000</v>
      </c>
      <c r="B9" s="7">
        <f t="shared" si="0"/>
        <v>41021</v>
      </c>
      <c r="C9" s="113">
        <f t="shared" si="1"/>
        <v>531.29999999999995</v>
      </c>
      <c r="D9" s="19">
        <f t="shared" si="2"/>
        <v>504.70000000000016</v>
      </c>
      <c r="E9" s="34">
        <f t="shared" si="3"/>
        <v>454.93000000000006</v>
      </c>
      <c r="F9" s="39">
        <f t="shared" si="4"/>
        <v>422.66</v>
      </c>
      <c r="G9" s="296">
        <f t="shared" si="6"/>
        <v>636.3000000000003</v>
      </c>
      <c r="I9" s="20">
        <v>44652</v>
      </c>
      <c r="J9" s="160">
        <v>25.29</v>
      </c>
      <c r="K9" s="85">
        <v>23.69</v>
      </c>
      <c r="L9" s="83">
        <v>21.51</v>
      </c>
      <c r="M9" s="84">
        <v>19.690000000000001</v>
      </c>
      <c r="O9" s="214">
        <f t="shared" si="5"/>
        <v>30.29</v>
      </c>
      <c r="R9" s="262"/>
    </row>
    <row r="10" spans="1:18" ht="15" x14ac:dyDescent="0.25">
      <c r="A10" s="171">
        <v>41001</v>
      </c>
      <c r="B10" s="7">
        <f t="shared" si="0"/>
        <v>41022</v>
      </c>
      <c r="C10" s="113">
        <f t="shared" si="1"/>
        <v>532.8599999999999</v>
      </c>
      <c r="D10" s="19">
        <f t="shared" si="2"/>
        <v>506.26000000000022</v>
      </c>
      <c r="E10" s="34">
        <f t="shared" si="3"/>
        <v>455.59000000000009</v>
      </c>
      <c r="F10" s="39">
        <f t="shared" si="4"/>
        <v>424.17</v>
      </c>
      <c r="G10" s="296">
        <f t="shared" si="6"/>
        <v>637.86000000000024</v>
      </c>
      <c r="I10" s="20">
        <v>44653</v>
      </c>
      <c r="J10" s="160">
        <v>25.29</v>
      </c>
      <c r="K10" s="85">
        <v>23.69</v>
      </c>
      <c r="L10" s="83">
        <v>21.51</v>
      </c>
      <c r="M10" s="84">
        <v>19.690000000000001</v>
      </c>
      <c r="O10" s="214">
        <f t="shared" si="5"/>
        <v>30.29</v>
      </c>
      <c r="R10" s="262"/>
    </row>
    <row r="11" spans="1:18" ht="15" x14ac:dyDescent="0.25">
      <c r="A11" s="171">
        <v>41002</v>
      </c>
      <c r="B11" s="7">
        <f t="shared" si="0"/>
        <v>41023</v>
      </c>
      <c r="C11" s="113">
        <f t="shared" si="1"/>
        <v>534.41999999999996</v>
      </c>
      <c r="D11" s="19">
        <f t="shared" si="2"/>
        <v>507.82000000000016</v>
      </c>
      <c r="E11" s="34">
        <f t="shared" si="3"/>
        <v>456.25000000000011</v>
      </c>
      <c r="F11" s="39">
        <f t="shared" si="4"/>
        <v>425.67999999999995</v>
      </c>
      <c r="G11" s="296">
        <f t="shared" si="6"/>
        <v>639.42000000000019</v>
      </c>
      <c r="I11" s="20">
        <v>44654</v>
      </c>
      <c r="J11" s="160">
        <v>25.29</v>
      </c>
      <c r="K11" s="85">
        <v>23.69</v>
      </c>
      <c r="L11" s="83">
        <v>21.51</v>
      </c>
      <c r="M11" s="84">
        <v>19.690000000000001</v>
      </c>
      <c r="O11" s="214">
        <f t="shared" si="5"/>
        <v>30.29</v>
      </c>
      <c r="R11" s="262"/>
    </row>
    <row r="12" spans="1:18" ht="15" x14ac:dyDescent="0.25">
      <c r="A12" s="18">
        <v>41003</v>
      </c>
      <c r="B12" s="7">
        <f t="shared" si="0"/>
        <v>41024</v>
      </c>
      <c r="C12" s="113">
        <f t="shared" si="1"/>
        <v>535.9799999999999</v>
      </c>
      <c r="D12" s="19">
        <f t="shared" si="2"/>
        <v>509.38000000000022</v>
      </c>
      <c r="E12" s="34">
        <f t="shared" si="3"/>
        <v>456.91000000000014</v>
      </c>
      <c r="F12" s="39">
        <f t="shared" si="4"/>
        <v>427.19</v>
      </c>
      <c r="G12" s="296">
        <f t="shared" si="6"/>
        <v>640.98000000000013</v>
      </c>
      <c r="I12" s="20">
        <v>44655</v>
      </c>
      <c r="J12" s="160">
        <v>25.29</v>
      </c>
      <c r="K12" s="85">
        <v>23.69</v>
      </c>
      <c r="L12" s="83">
        <v>21.51</v>
      </c>
      <c r="M12" s="84">
        <v>19.690000000000001</v>
      </c>
      <c r="O12" s="214">
        <f t="shared" si="5"/>
        <v>30.29</v>
      </c>
      <c r="R12" s="262"/>
    </row>
    <row r="13" spans="1:18" ht="15" x14ac:dyDescent="0.25">
      <c r="A13" s="18">
        <v>41004</v>
      </c>
      <c r="B13" s="7">
        <f t="shared" si="0"/>
        <v>41025</v>
      </c>
      <c r="C13" s="113">
        <f t="shared" si="1"/>
        <v>537.54</v>
      </c>
      <c r="D13" s="19">
        <f t="shared" si="2"/>
        <v>510.94000000000017</v>
      </c>
      <c r="E13" s="34">
        <f t="shared" si="3"/>
        <v>457.57000000000016</v>
      </c>
      <c r="F13" s="39">
        <f t="shared" si="4"/>
        <v>428.69999999999993</v>
      </c>
      <c r="G13" s="296">
        <f t="shared" si="6"/>
        <v>642.54000000000008</v>
      </c>
      <c r="I13" s="20">
        <v>44656</v>
      </c>
      <c r="J13" s="160">
        <v>25.29</v>
      </c>
      <c r="K13" s="85">
        <v>23.69</v>
      </c>
      <c r="L13" s="83">
        <v>21.51</v>
      </c>
      <c r="M13" s="84">
        <v>19.690000000000001</v>
      </c>
      <c r="O13" s="214">
        <f t="shared" si="5"/>
        <v>30.29</v>
      </c>
      <c r="R13" s="262"/>
    </row>
    <row r="14" spans="1:18" ht="15" x14ac:dyDescent="0.25">
      <c r="A14" s="18">
        <v>41005</v>
      </c>
      <c r="B14" s="7">
        <f t="shared" si="0"/>
        <v>41026</v>
      </c>
      <c r="C14" s="113">
        <f t="shared" si="1"/>
        <v>539.1</v>
      </c>
      <c r="D14" s="19">
        <f t="shared" si="2"/>
        <v>512.50000000000011</v>
      </c>
      <c r="E14" s="34">
        <f t="shared" si="3"/>
        <v>458.23000000000019</v>
      </c>
      <c r="F14" s="39">
        <f t="shared" si="4"/>
        <v>430.21</v>
      </c>
      <c r="G14" s="296">
        <f t="shared" si="6"/>
        <v>644.1</v>
      </c>
      <c r="I14" s="20">
        <v>44657</v>
      </c>
      <c r="J14" s="160">
        <v>25.29</v>
      </c>
      <c r="K14" s="85">
        <v>23.69</v>
      </c>
      <c r="L14" s="83">
        <v>21.51</v>
      </c>
      <c r="M14" s="84">
        <v>19.690000000000001</v>
      </c>
      <c r="O14" s="214">
        <f t="shared" si="5"/>
        <v>30.29</v>
      </c>
      <c r="R14" s="262"/>
    </row>
    <row r="15" spans="1:18" ht="15" x14ac:dyDescent="0.25">
      <c r="A15" s="18">
        <v>41006</v>
      </c>
      <c r="B15" s="7">
        <f t="shared" si="0"/>
        <v>41027</v>
      </c>
      <c r="C15" s="113">
        <f t="shared" si="1"/>
        <v>540.66000000000008</v>
      </c>
      <c r="D15" s="19">
        <f t="shared" si="2"/>
        <v>514.06000000000006</v>
      </c>
      <c r="E15" s="34">
        <f t="shared" si="3"/>
        <v>458.8900000000001</v>
      </c>
      <c r="F15" s="39">
        <f t="shared" si="4"/>
        <v>431.71999999999991</v>
      </c>
      <c r="G15" s="296">
        <f t="shared" si="6"/>
        <v>645.66000000000008</v>
      </c>
      <c r="I15" s="20">
        <v>44658</v>
      </c>
      <c r="J15" s="160">
        <v>25.29</v>
      </c>
      <c r="K15" s="85">
        <v>23.69</v>
      </c>
      <c r="L15" s="83">
        <v>21.51</v>
      </c>
      <c r="M15" s="84">
        <v>19.690000000000001</v>
      </c>
      <c r="O15" s="214">
        <f t="shared" si="5"/>
        <v>30.29</v>
      </c>
      <c r="R15" s="262"/>
    </row>
    <row r="16" spans="1:18" ht="15" x14ac:dyDescent="0.25">
      <c r="A16" s="18">
        <v>41007</v>
      </c>
      <c r="B16" s="7">
        <f t="shared" si="0"/>
        <v>41028</v>
      </c>
      <c r="C16" s="113">
        <f t="shared" si="1"/>
        <v>542.22</v>
      </c>
      <c r="D16" s="19">
        <f t="shared" si="2"/>
        <v>515.62000000000012</v>
      </c>
      <c r="E16" s="34">
        <f t="shared" si="3"/>
        <v>459.55000000000013</v>
      </c>
      <c r="F16" s="39">
        <f t="shared" si="4"/>
        <v>433.22999999999996</v>
      </c>
      <c r="G16" s="296">
        <f t="shared" si="6"/>
        <v>647.22</v>
      </c>
      <c r="I16" s="20">
        <v>44659</v>
      </c>
      <c r="J16" s="160">
        <v>25.29</v>
      </c>
      <c r="K16" s="85">
        <v>23.69</v>
      </c>
      <c r="L16" s="83">
        <v>21.51</v>
      </c>
      <c r="M16" s="84">
        <v>19.690000000000001</v>
      </c>
      <c r="O16" s="214">
        <f t="shared" si="5"/>
        <v>30.29</v>
      </c>
      <c r="R16" s="262"/>
    </row>
    <row r="17" spans="1:19" ht="15" x14ac:dyDescent="0.25">
      <c r="A17" s="171">
        <v>41008</v>
      </c>
      <c r="B17" s="7">
        <f t="shared" si="0"/>
        <v>41029</v>
      </c>
      <c r="C17" s="113">
        <f t="shared" si="1"/>
        <v>543.78000000000009</v>
      </c>
      <c r="D17" s="19">
        <f t="shared" si="2"/>
        <v>517.18000000000006</v>
      </c>
      <c r="E17" s="34">
        <f t="shared" si="3"/>
        <v>460.21000000000015</v>
      </c>
      <c r="F17" s="39">
        <f t="shared" si="4"/>
        <v>434.7399999999999</v>
      </c>
      <c r="G17" s="296">
        <f t="shared" si="6"/>
        <v>648.78000000000009</v>
      </c>
      <c r="I17" s="20">
        <v>44660</v>
      </c>
      <c r="J17" s="160">
        <v>25.29</v>
      </c>
      <c r="K17" s="85">
        <v>23.69</v>
      </c>
      <c r="L17" s="83">
        <v>21.51</v>
      </c>
      <c r="M17" s="84">
        <v>19.690000000000001</v>
      </c>
      <c r="O17" s="214">
        <f t="shared" si="5"/>
        <v>30.29</v>
      </c>
      <c r="R17" s="262"/>
    </row>
    <row r="18" spans="1:19" ht="15" x14ac:dyDescent="0.25">
      <c r="A18" s="171">
        <v>41009</v>
      </c>
      <c r="B18" s="7">
        <f t="shared" si="0"/>
        <v>41030</v>
      </c>
      <c r="C18" s="113">
        <f t="shared" si="1"/>
        <v>545.34000000000015</v>
      </c>
      <c r="D18" s="19">
        <f t="shared" si="2"/>
        <v>518.74</v>
      </c>
      <c r="E18" s="34">
        <f t="shared" si="3"/>
        <v>460.87000000000018</v>
      </c>
      <c r="F18" s="39">
        <f t="shared" si="4"/>
        <v>436.24999999999989</v>
      </c>
      <c r="G18" s="296">
        <f t="shared" si="6"/>
        <v>650.34000000000015</v>
      </c>
      <c r="I18" s="20">
        <v>44661</v>
      </c>
      <c r="J18" s="160">
        <v>25.29</v>
      </c>
      <c r="K18" s="85">
        <v>23.69</v>
      </c>
      <c r="L18" s="83">
        <v>21.51</v>
      </c>
      <c r="M18" s="84">
        <v>19.690000000000001</v>
      </c>
      <c r="O18" s="214">
        <f t="shared" si="5"/>
        <v>30.29</v>
      </c>
      <c r="R18" s="262"/>
    </row>
    <row r="19" spans="1:19" ht="15" x14ac:dyDescent="0.25">
      <c r="A19" s="18">
        <v>41010</v>
      </c>
      <c r="B19" s="7">
        <f t="shared" si="0"/>
        <v>41031</v>
      </c>
      <c r="C19" s="113">
        <f t="shared" ref="C19:C62" si="7">SUM(J19:J39)</f>
        <v>546.9000000000002</v>
      </c>
      <c r="D19" s="19">
        <f t="shared" ref="D19:D62" si="8">SUM(K19:K39)</f>
        <v>520.29999999999995</v>
      </c>
      <c r="E19" s="34">
        <f t="shared" ref="E19:E62" si="9">SUM(L19:L39)</f>
        <v>461.53000000000014</v>
      </c>
      <c r="F19" s="39">
        <f t="shared" ref="F19:F62" si="10">SUM(M19:M39)</f>
        <v>437.75999999999988</v>
      </c>
      <c r="G19" s="296">
        <f t="shared" si="6"/>
        <v>651.9000000000002</v>
      </c>
      <c r="I19" s="20">
        <v>44662</v>
      </c>
      <c r="J19" s="160">
        <v>25.29</v>
      </c>
      <c r="K19" s="85">
        <v>23.69</v>
      </c>
      <c r="L19" s="83">
        <v>21.51</v>
      </c>
      <c r="M19" s="84">
        <v>19.690000000000001</v>
      </c>
      <c r="O19" s="214">
        <f t="shared" si="5"/>
        <v>30.29</v>
      </c>
      <c r="R19" s="262"/>
      <c r="S19" s="6"/>
    </row>
    <row r="20" spans="1:19" ht="15" x14ac:dyDescent="0.25">
      <c r="A20" s="18">
        <v>41011</v>
      </c>
      <c r="B20" s="7">
        <f t="shared" si="0"/>
        <v>41032</v>
      </c>
      <c r="C20" s="113">
        <f t="shared" si="7"/>
        <v>549.37000000000012</v>
      </c>
      <c r="D20" s="19">
        <f t="shared" si="8"/>
        <v>522.77</v>
      </c>
      <c r="E20" s="34">
        <f t="shared" si="9"/>
        <v>462.64000000000016</v>
      </c>
      <c r="F20" s="39">
        <f t="shared" si="10"/>
        <v>439.4199999999999</v>
      </c>
      <c r="G20" s="296">
        <f t="shared" si="6"/>
        <v>654.37000000000012</v>
      </c>
      <c r="I20" s="20">
        <v>44663</v>
      </c>
      <c r="J20" s="160">
        <v>25.29</v>
      </c>
      <c r="K20" s="85">
        <v>23.69</v>
      </c>
      <c r="L20" s="83">
        <v>21.51</v>
      </c>
      <c r="M20" s="84">
        <v>19.690000000000001</v>
      </c>
      <c r="O20" s="214">
        <f t="shared" si="5"/>
        <v>30.29</v>
      </c>
      <c r="R20" s="262"/>
      <c r="S20" s="6"/>
    </row>
    <row r="21" spans="1:19" ht="15" x14ac:dyDescent="0.25">
      <c r="A21" s="18">
        <v>41012</v>
      </c>
      <c r="B21" s="7">
        <f t="shared" si="0"/>
        <v>41033</v>
      </c>
      <c r="C21" s="113">
        <f t="shared" si="7"/>
        <v>551.84000000000015</v>
      </c>
      <c r="D21" s="19">
        <f t="shared" si="8"/>
        <v>525.24</v>
      </c>
      <c r="E21" s="34">
        <f t="shared" si="9"/>
        <v>463.75000000000017</v>
      </c>
      <c r="F21" s="39">
        <f t="shared" si="10"/>
        <v>441.07999999999993</v>
      </c>
      <c r="G21" s="296">
        <f t="shared" si="6"/>
        <v>656.84000000000015</v>
      </c>
      <c r="I21" s="20">
        <v>44664</v>
      </c>
      <c r="J21" s="160">
        <v>25.29</v>
      </c>
      <c r="K21" s="85">
        <v>23.69</v>
      </c>
      <c r="L21" s="83">
        <v>21.51</v>
      </c>
      <c r="M21" s="84">
        <v>19.690000000000001</v>
      </c>
      <c r="O21" s="214">
        <f t="shared" si="5"/>
        <v>30.29</v>
      </c>
      <c r="R21" s="262"/>
      <c r="S21" s="6"/>
    </row>
    <row r="22" spans="1:19" ht="15" x14ac:dyDescent="0.25">
      <c r="A22" s="18">
        <v>41013</v>
      </c>
      <c r="B22" s="7">
        <f t="shared" si="0"/>
        <v>41034</v>
      </c>
      <c r="C22" s="113">
        <f t="shared" si="7"/>
        <v>554.31000000000017</v>
      </c>
      <c r="D22" s="19">
        <f t="shared" si="8"/>
        <v>527.71</v>
      </c>
      <c r="E22" s="34">
        <f t="shared" si="9"/>
        <v>464.86000000000018</v>
      </c>
      <c r="F22" s="39">
        <f t="shared" si="10"/>
        <v>442.73999999999995</v>
      </c>
      <c r="G22" s="296">
        <f t="shared" si="6"/>
        <v>659.31000000000017</v>
      </c>
      <c r="I22" s="20">
        <v>44665</v>
      </c>
      <c r="J22" s="160">
        <v>25.29</v>
      </c>
      <c r="K22" s="85">
        <v>23.69</v>
      </c>
      <c r="L22" s="83">
        <v>21.51</v>
      </c>
      <c r="M22" s="84">
        <v>19.690000000000001</v>
      </c>
      <c r="O22" s="214">
        <f t="shared" si="5"/>
        <v>30.29</v>
      </c>
      <c r="R22" s="262"/>
      <c r="S22" s="6"/>
    </row>
    <row r="23" spans="1:19" ht="15" x14ac:dyDescent="0.25">
      <c r="A23" s="18">
        <v>41014</v>
      </c>
      <c r="B23" s="7">
        <f t="shared" si="0"/>
        <v>41035</v>
      </c>
      <c r="C23" s="113">
        <f t="shared" si="7"/>
        <v>556.78000000000009</v>
      </c>
      <c r="D23" s="19">
        <f t="shared" si="8"/>
        <v>530.18000000000006</v>
      </c>
      <c r="E23" s="34">
        <f t="shared" si="9"/>
        <v>465.97000000000014</v>
      </c>
      <c r="F23" s="39">
        <f t="shared" si="10"/>
        <v>444.4</v>
      </c>
      <c r="G23" s="296">
        <f t="shared" si="6"/>
        <v>661.78000000000009</v>
      </c>
      <c r="I23" s="20">
        <v>44666</v>
      </c>
      <c r="J23" s="165">
        <v>25.32</v>
      </c>
      <c r="K23" s="86">
        <v>24.72</v>
      </c>
      <c r="L23" s="87">
        <v>21.97</v>
      </c>
      <c r="M23" s="88">
        <v>21</v>
      </c>
      <c r="O23" s="215">
        <f t="shared" si="5"/>
        <v>30.32</v>
      </c>
      <c r="R23" s="262"/>
      <c r="S23" s="6"/>
    </row>
    <row r="24" spans="1:19" ht="15" x14ac:dyDescent="0.25">
      <c r="A24" s="171">
        <v>41015</v>
      </c>
      <c r="B24" s="7">
        <f t="shared" si="0"/>
        <v>41036</v>
      </c>
      <c r="C24" s="113">
        <f t="shared" si="7"/>
        <v>559.22000000000014</v>
      </c>
      <c r="D24" s="19">
        <f t="shared" si="8"/>
        <v>531.62000000000012</v>
      </c>
      <c r="E24" s="34">
        <f t="shared" si="9"/>
        <v>466.62000000000018</v>
      </c>
      <c r="F24" s="39">
        <f t="shared" si="10"/>
        <v>444.75</v>
      </c>
      <c r="G24" s="296">
        <f t="shared" si="6"/>
        <v>664.22000000000014</v>
      </c>
      <c r="I24" s="20">
        <v>44667</v>
      </c>
      <c r="J24" s="165">
        <v>25.32</v>
      </c>
      <c r="K24" s="86">
        <v>24.72</v>
      </c>
      <c r="L24" s="87">
        <v>21.97</v>
      </c>
      <c r="M24" s="88">
        <v>21</v>
      </c>
      <c r="O24" s="215">
        <f t="shared" si="5"/>
        <v>30.32</v>
      </c>
      <c r="R24" s="262"/>
      <c r="S24" s="6"/>
    </row>
    <row r="25" spans="1:19" ht="15" x14ac:dyDescent="0.25">
      <c r="A25" s="171">
        <v>41016</v>
      </c>
      <c r="B25" s="7">
        <f t="shared" si="0"/>
        <v>41037</v>
      </c>
      <c r="C25" s="113">
        <f t="shared" si="7"/>
        <v>561.66000000000008</v>
      </c>
      <c r="D25" s="19">
        <f t="shared" si="8"/>
        <v>533.06000000000017</v>
      </c>
      <c r="E25" s="34">
        <f t="shared" si="9"/>
        <v>467.27000000000015</v>
      </c>
      <c r="F25" s="39">
        <f t="shared" si="10"/>
        <v>445.10000000000008</v>
      </c>
      <c r="G25" s="296">
        <f t="shared" si="6"/>
        <v>666.66000000000008</v>
      </c>
      <c r="I25" s="20">
        <v>44668</v>
      </c>
      <c r="J25" s="165">
        <v>25.32</v>
      </c>
      <c r="K25" s="86">
        <v>24.72</v>
      </c>
      <c r="L25" s="87">
        <v>21.97</v>
      </c>
      <c r="M25" s="88">
        <v>21</v>
      </c>
      <c r="O25" s="215">
        <f t="shared" si="5"/>
        <v>30.32</v>
      </c>
      <c r="R25" s="262"/>
      <c r="S25" s="6"/>
    </row>
    <row r="26" spans="1:19" ht="15" x14ac:dyDescent="0.25">
      <c r="A26" s="18">
        <v>41017</v>
      </c>
      <c r="B26" s="7">
        <f t="shared" si="0"/>
        <v>41038</v>
      </c>
      <c r="C26" s="113">
        <f t="shared" si="7"/>
        <v>564.1</v>
      </c>
      <c r="D26" s="19">
        <f t="shared" si="8"/>
        <v>534.50000000000011</v>
      </c>
      <c r="E26" s="34">
        <f t="shared" si="9"/>
        <v>467.92000000000013</v>
      </c>
      <c r="F26" s="39">
        <f t="shared" si="10"/>
        <v>445.4500000000001</v>
      </c>
      <c r="G26" s="296">
        <f t="shared" si="6"/>
        <v>669.1</v>
      </c>
      <c r="I26" s="20">
        <v>44669</v>
      </c>
      <c r="J26" s="165">
        <v>25.32</v>
      </c>
      <c r="K26" s="86">
        <v>24.72</v>
      </c>
      <c r="L26" s="87">
        <v>21.97</v>
      </c>
      <c r="M26" s="88">
        <v>21</v>
      </c>
      <c r="O26" s="215">
        <f t="shared" si="5"/>
        <v>30.32</v>
      </c>
      <c r="R26" s="262"/>
      <c r="S26" s="6"/>
    </row>
    <row r="27" spans="1:19" ht="15" x14ac:dyDescent="0.25">
      <c r="A27" s="18">
        <v>41018</v>
      </c>
      <c r="B27" s="7">
        <f t="shared" si="0"/>
        <v>41039</v>
      </c>
      <c r="C27" s="113">
        <f t="shared" si="7"/>
        <v>566.54</v>
      </c>
      <c r="D27" s="19">
        <f t="shared" si="8"/>
        <v>535.94000000000017</v>
      </c>
      <c r="E27" s="34">
        <f t="shared" si="9"/>
        <v>468.57000000000016</v>
      </c>
      <c r="F27" s="39">
        <f t="shared" si="10"/>
        <v>445.80000000000013</v>
      </c>
      <c r="G27" s="296">
        <f t="shared" si="6"/>
        <v>671.54000000000008</v>
      </c>
      <c r="I27" s="20">
        <v>44670</v>
      </c>
      <c r="J27" s="165">
        <v>25.32</v>
      </c>
      <c r="K27" s="86">
        <v>24.72</v>
      </c>
      <c r="L27" s="87">
        <v>21.97</v>
      </c>
      <c r="M27" s="88">
        <v>21</v>
      </c>
      <c r="O27" s="215">
        <f t="shared" si="5"/>
        <v>30.32</v>
      </c>
      <c r="R27" s="262"/>
      <c r="S27" s="6"/>
    </row>
    <row r="28" spans="1:19" ht="15" x14ac:dyDescent="0.25">
      <c r="A28" s="18">
        <v>41019</v>
      </c>
      <c r="B28" s="7">
        <f t="shared" si="0"/>
        <v>41040</v>
      </c>
      <c r="C28" s="113">
        <f t="shared" si="7"/>
        <v>568.98</v>
      </c>
      <c r="D28" s="19">
        <f t="shared" si="8"/>
        <v>537.38000000000022</v>
      </c>
      <c r="E28" s="34">
        <f t="shared" si="9"/>
        <v>469.22000000000014</v>
      </c>
      <c r="F28" s="39">
        <f t="shared" si="10"/>
        <v>446.15000000000015</v>
      </c>
      <c r="G28" s="296">
        <f t="shared" si="6"/>
        <v>673.98</v>
      </c>
      <c r="I28" s="20">
        <v>44671</v>
      </c>
      <c r="J28" s="165">
        <v>25.32</v>
      </c>
      <c r="K28" s="86">
        <v>24.72</v>
      </c>
      <c r="L28" s="87">
        <v>21.97</v>
      </c>
      <c r="M28" s="88">
        <v>21</v>
      </c>
      <c r="O28" s="215">
        <f t="shared" si="5"/>
        <v>30.32</v>
      </c>
      <c r="R28" s="262"/>
      <c r="S28" s="6"/>
    </row>
    <row r="29" spans="1:19" ht="15" x14ac:dyDescent="0.25">
      <c r="A29" s="18">
        <v>41020</v>
      </c>
      <c r="B29" s="7">
        <f t="shared" si="0"/>
        <v>41041</v>
      </c>
      <c r="C29" s="113">
        <f t="shared" si="7"/>
        <v>571.41999999999996</v>
      </c>
      <c r="D29" s="19">
        <f t="shared" si="8"/>
        <v>538.82000000000016</v>
      </c>
      <c r="E29" s="34">
        <f t="shared" si="9"/>
        <v>469.87000000000012</v>
      </c>
      <c r="F29" s="39">
        <f t="shared" si="10"/>
        <v>446.50000000000017</v>
      </c>
      <c r="G29" s="296">
        <f t="shared" si="6"/>
        <v>676.42</v>
      </c>
      <c r="H29" s="8"/>
      <c r="I29" s="20">
        <v>44672</v>
      </c>
      <c r="J29" s="165">
        <v>25.32</v>
      </c>
      <c r="K29" s="86">
        <v>24.72</v>
      </c>
      <c r="L29" s="87">
        <v>21.97</v>
      </c>
      <c r="M29" s="88">
        <v>21</v>
      </c>
      <c r="O29" s="215">
        <f t="shared" si="5"/>
        <v>30.32</v>
      </c>
      <c r="R29" s="262"/>
      <c r="S29" s="6"/>
    </row>
    <row r="30" spans="1:19" ht="15" x14ac:dyDescent="0.25">
      <c r="A30" s="18">
        <v>41021</v>
      </c>
      <c r="B30" s="7">
        <f t="shared" si="0"/>
        <v>41042</v>
      </c>
      <c r="C30" s="113">
        <f t="shared" si="7"/>
        <v>573.8599999999999</v>
      </c>
      <c r="D30" s="19">
        <f t="shared" si="8"/>
        <v>540.26000000000022</v>
      </c>
      <c r="E30" s="34">
        <f t="shared" si="9"/>
        <v>470.5200000000001</v>
      </c>
      <c r="F30" s="39">
        <f t="shared" si="10"/>
        <v>446.85000000000014</v>
      </c>
      <c r="G30" s="296">
        <f t="shared" si="6"/>
        <v>678.8599999999999</v>
      </c>
      <c r="H30" s="8"/>
      <c r="I30" s="20">
        <v>44673</v>
      </c>
      <c r="J30" s="161">
        <v>26.85</v>
      </c>
      <c r="K30" s="89">
        <v>25.25</v>
      </c>
      <c r="L30" s="90">
        <v>22.17</v>
      </c>
      <c r="M30" s="91">
        <v>21.2</v>
      </c>
      <c r="N30" s="13"/>
      <c r="O30" s="217">
        <f t="shared" si="5"/>
        <v>31.85</v>
      </c>
      <c r="R30" s="262"/>
      <c r="S30" s="6"/>
    </row>
    <row r="31" spans="1:19" ht="15" x14ac:dyDescent="0.25">
      <c r="A31" s="18">
        <v>41022</v>
      </c>
      <c r="B31" s="7">
        <f t="shared" si="0"/>
        <v>41043</v>
      </c>
      <c r="C31" s="113">
        <f t="shared" si="7"/>
        <v>574.9799999999999</v>
      </c>
      <c r="D31" s="19">
        <f t="shared" si="8"/>
        <v>541.38000000000022</v>
      </c>
      <c r="E31" s="34">
        <f t="shared" si="9"/>
        <v>471.12000000000006</v>
      </c>
      <c r="F31" s="39">
        <f t="shared" si="10"/>
        <v>447.05000000000013</v>
      </c>
      <c r="G31" s="296">
        <f t="shared" si="6"/>
        <v>679.9799999999999</v>
      </c>
      <c r="H31" s="8"/>
      <c r="I31" s="20">
        <v>44674</v>
      </c>
      <c r="J31" s="161">
        <v>26.85</v>
      </c>
      <c r="K31" s="89">
        <v>25.25</v>
      </c>
      <c r="L31" s="90">
        <v>22.17</v>
      </c>
      <c r="M31" s="91">
        <v>21.2</v>
      </c>
      <c r="N31" s="13"/>
      <c r="O31" s="217">
        <f t="shared" si="5"/>
        <v>31.85</v>
      </c>
      <c r="R31" s="262"/>
      <c r="S31" s="6"/>
    </row>
    <row r="32" spans="1:19" ht="15" x14ac:dyDescent="0.25">
      <c r="A32" s="171">
        <v>41023</v>
      </c>
      <c r="B32" s="7">
        <f t="shared" si="0"/>
        <v>41044</v>
      </c>
      <c r="C32" s="113">
        <f t="shared" si="7"/>
        <v>576.1</v>
      </c>
      <c r="D32" s="19">
        <f t="shared" si="8"/>
        <v>542.50000000000023</v>
      </c>
      <c r="E32" s="34">
        <f t="shared" si="9"/>
        <v>471.72</v>
      </c>
      <c r="F32" s="39">
        <f t="shared" si="10"/>
        <v>447.25000000000006</v>
      </c>
      <c r="G32" s="296">
        <f t="shared" si="6"/>
        <v>681.1</v>
      </c>
      <c r="H32" s="8"/>
      <c r="I32" s="20">
        <v>44675</v>
      </c>
      <c r="J32" s="161">
        <v>26.85</v>
      </c>
      <c r="K32" s="89">
        <v>25.25</v>
      </c>
      <c r="L32" s="90">
        <v>22.17</v>
      </c>
      <c r="M32" s="91">
        <v>21.2</v>
      </c>
      <c r="N32" s="13"/>
      <c r="O32" s="217">
        <f t="shared" si="5"/>
        <v>31.85</v>
      </c>
      <c r="R32" s="262"/>
      <c r="S32" s="6"/>
    </row>
    <row r="33" spans="1:19" ht="15" x14ac:dyDescent="0.25">
      <c r="A33" s="171">
        <v>41024</v>
      </c>
      <c r="B33" s="7">
        <f t="shared" si="0"/>
        <v>41045</v>
      </c>
      <c r="C33" s="113">
        <f t="shared" si="7"/>
        <v>577.21999999999991</v>
      </c>
      <c r="D33" s="19">
        <f t="shared" si="8"/>
        <v>543.62000000000012</v>
      </c>
      <c r="E33" s="34">
        <f t="shared" si="9"/>
        <v>472.32</v>
      </c>
      <c r="F33" s="39">
        <f t="shared" si="10"/>
        <v>447.45000000000005</v>
      </c>
      <c r="G33" s="296">
        <f t="shared" si="6"/>
        <v>682.22</v>
      </c>
      <c r="H33" s="8"/>
      <c r="I33" s="20">
        <v>44676</v>
      </c>
      <c r="J33" s="161">
        <v>26.85</v>
      </c>
      <c r="K33" s="89">
        <v>25.25</v>
      </c>
      <c r="L33" s="90">
        <v>22.17</v>
      </c>
      <c r="M33" s="91">
        <v>21.2</v>
      </c>
      <c r="N33" s="10"/>
      <c r="O33" s="217">
        <f t="shared" si="5"/>
        <v>31.85</v>
      </c>
      <c r="R33" s="262"/>
      <c r="S33" s="6"/>
    </row>
    <row r="34" spans="1:19" ht="15" x14ac:dyDescent="0.25">
      <c r="A34" s="18">
        <v>41025</v>
      </c>
      <c r="B34" s="7">
        <f t="shared" si="0"/>
        <v>41046</v>
      </c>
      <c r="C34" s="113">
        <f t="shared" si="7"/>
        <v>578.34</v>
      </c>
      <c r="D34" s="19">
        <f t="shared" si="8"/>
        <v>544.74000000000012</v>
      </c>
      <c r="E34" s="34">
        <f t="shared" si="9"/>
        <v>472.91999999999996</v>
      </c>
      <c r="F34" s="39">
        <f t="shared" si="10"/>
        <v>447.65</v>
      </c>
      <c r="G34" s="296">
        <f t="shared" si="6"/>
        <v>683.34</v>
      </c>
      <c r="H34" s="8"/>
      <c r="I34" s="20">
        <v>44677</v>
      </c>
      <c r="J34" s="161">
        <v>26.85</v>
      </c>
      <c r="K34" s="89">
        <v>25.25</v>
      </c>
      <c r="L34" s="90">
        <v>22.17</v>
      </c>
      <c r="M34" s="91">
        <v>21.2</v>
      </c>
      <c r="O34" s="217">
        <f t="shared" si="5"/>
        <v>31.85</v>
      </c>
      <c r="R34" s="262"/>
      <c r="S34" s="6"/>
    </row>
    <row r="35" spans="1:19" ht="15" x14ac:dyDescent="0.25">
      <c r="A35" s="18">
        <v>41026</v>
      </c>
      <c r="B35" s="7">
        <f t="shared" si="0"/>
        <v>41047</v>
      </c>
      <c r="C35" s="113">
        <f t="shared" si="7"/>
        <v>579.46</v>
      </c>
      <c r="D35" s="19">
        <f t="shared" si="8"/>
        <v>545.86000000000013</v>
      </c>
      <c r="E35" s="34">
        <f t="shared" si="9"/>
        <v>473.51999999999992</v>
      </c>
      <c r="F35" s="39">
        <f t="shared" si="10"/>
        <v>447.84999999999991</v>
      </c>
      <c r="G35" s="296">
        <f t="shared" si="6"/>
        <v>684.46</v>
      </c>
      <c r="H35" s="8"/>
      <c r="I35" s="20">
        <v>44678</v>
      </c>
      <c r="J35" s="161">
        <v>26.85</v>
      </c>
      <c r="K35" s="89">
        <v>25.25</v>
      </c>
      <c r="L35" s="90">
        <v>22.17</v>
      </c>
      <c r="M35" s="91">
        <v>21.2</v>
      </c>
      <c r="O35" s="217">
        <f t="shared" si="5"/>
        <v>31.85</v>
      </c>
      <c r="R35" s="262"/>
      <c r="S35" s="6"/>
    </row>
    <row r="36" spans="1:19" ht="15" x14ac:dyDescent="0.25">
      <c r="A36" s="18">
        <v>41027</v>
      </c>
      <c r="B36" s="7">
        <f t="shared" si="0"/>
        <v>41048</v>
      </c>
      <c r="C36" s="113">
        <f t="shared" si="7"/>
        <v>580.58000000000004</v>
      </c>
      <c r="D36" s="19">
        <f t="shared" si="8"/>
        <v>546.98000000000013</v>
      </c>
      <c r="E36" s="34">
        <f t="shared" si="9"/>
        <v>474.11999999999995</v>
      </c>
      <c r="F36" s="39">
        <f t="shared" si="10"/>
        <v>448.0499999999999</v>
      </c>
      <c r="G36" s="296">
        <f t="shared" si="6"/>
        <v>685.58</v>
      </c>
      <c r="H36" s="8"/>
      <c r="I36" s="20">
        <v>44679</v>
      </c>
      <c r="J36" s="161">
        <v>26.85</v>
      </c>
      <c r="K36" s="89">
        <v>25.25</v>
      </c>
      <c r="L36" s="90">
        <v>22.17</v>
      </c>
      <c r="M36" s="91">
        <v>21.2</v>
      </c>
      <c r="O36" s="217">
        <f t="shared" ref="O36:O60" si="11">+J36+5</f>
        <v>31.85</v>
      </c>
      <c r="R36" s="262"/>
      <c r="S36" s="6"/>
    </row>
    <row r="37" spans="1:19" ht="15" x14ac:dyDescent="0.25">
      <c r="A37" s="18">
        <v>41028</v>
      </c>
      <c r="B37" s="7">
        <f t="shared" si="0"/>
        <v>41049</v>
      </c>
      <c r="C37" s="113">
        <f t="shared" si="7"/>
        <v>581.70000000000016</v>
      </c>
      <c r="D37" s="19">
        <f t="shared" si="8"/>
        <v>548.10000000000014</v>
      </c>
      <c r="E37" s="34">
        <f t="shared" si="9"/>
        <v>474.71999999999991</v>
      </c>
      <c r="F37" s="39">
        <f t="shared" si="10"/>
        <v>448.24999999999983</v>
      </c>
      <c r="G37" s="296">
        <f t="shared" si="6"/>
        <v>686.7</v>
      </c>
      <c r="H37" s="8"/>
      <c r="I37" s="20">
        <v>44680</v>
      </c>
      <c r="J37" s="161">
        <v>26.85</v>
      </c>
      <c r="K37" s="89">
        <v>25.25</v>
      </c>
      <c r="L37" s="90">
        <v>22.17</v>
      </c>
      <c r="M37" s="91">
        <v>21.2</v>
      </c>
      <c r="O37" s="217">
        <f t="shared" si="11"/>
        <v>31.85</v>
      </c>
      <c r="R37" s="262"/>
      <c r="S37" s="6"/>
    </row>
    <row r="38" spans="1:19" ht="15" x14ac:dyDescent="0.25">
      <c r="A38" s="171">
        <v>41029</v>
      </c>
      <c r="B38" s="7">
        <f t="shared" si="0"/>
        <v>41050</v>
      </c>
      <c r="C38" s="113">
        <f t="shared" si="7"/>
        <v>582.82000000000016</v>
      </c>
      <c r="D38" s="19">
        <f t="shared" si="8"/>
        <v>549.22</v>
      </c>
      <c r="E38" s="34">
        <f t="shared" si="9"/>
        <v>475.31999999999988</v>
      </c>
      <c r="F38" s="39">
        <f t="shared" si="10"/>
        <v>448.44999999999976</v>
      </c>
      <c r="G38" s="296">
        <f t="shared" si="6"/>
        <v>687.82000000000016</v>
      </c>
      <c r="H38" s="8"/>
      <c r="I38" s="20">
        <v>44681</v>
      </c>
      <c r="J38" s="161">
        <v>26.85</v>
      </c>
      <c r="K38" s="89">
        <v>25.25</v>
      </c>
      <c r="L38" s="90">
        <v>22.17</v>
      </c>
      <c r="M38" s="91">
        <v>21.2</v>
      </c>
      <c r="O38" s="217">
        <f t="shared" si="11"/>
        <v>31.85</v>
      </c>
      <c r="R38" s="262"/>
      <c r="S38" s="6"/>
    </row>
    <row r="39" spans="1:19" ht="15" x14ac:dyDescent="0.25">
      <c r="A39" s="79">
        <v>41030</v>
      </c>
      <c r="B39" s="7">
        <f t="shared" si="0"/>
        <v>41051</v>
      </c>
      <c r="C39" s="113">
        <f t="shared" si="7"/>
        <v>583.94000000000017</v>
      </c>
      <c r="D39" s="19">
        <f t="shared" si="8"/>
        <v>550.34</v>
      </c>
      <c r="E39" s="34">
        <f t="shared" si="9"/>
        <v>475.91999999999985</v>
      </c>
      <c r="F39" s="39">
        <f t="shared" si="10"/>
        <v>448.64999999999975</v>
      </c>
      <c r="G39" s="296">
        <f t="shared" si="6"/>
        <v>688.94000000000017</v>
      </c>
      <c r="H39" s="8"/>
      <c r="I39" s="20">
        <v>44682</v>
      </c>
      <c r="J39" s="161">
        <v>26.85</v>
      </c>
      <c r="K39" s="89">
        <v>25.25</v>
      </c>
      <c r="L39" s="90">
        <v>22.17</v>
      </c>
      <c r="M39" s="91">
        <v>21.2</v>
      </c>
      <c r="O39" s="217">
        <f t="shared" si="11"/>
        <v>31.85</v>
      </c>
      <c r="R39" s="262"/>
      <c r="S39" s="6"/>
    </row>
    <row r="40" spans="1:19" ht="15" x14ac:dyDescent="0.25">
      <c r="A40" s="18">
        <v>41031</v>
      </c>
      <c r="B40" s="7">
        <f t="shared" si="0"/>
        <v>41052</v>
      </c>
      <c r="C40" s="113">
        <f t="shared" si="7"/>
        <v>585.06000000000017</v>
      </c>
      <c r="D40" s="19">
        <f t="shared" si="8"/>
        <v>551.46</v>
      </c>
      <c r="E40" s="34">
        <f t="shared" si="9"/>
        <v>476.51999999999987</v>
      </c>
      <c r="F40" s="39">
        <f t="shared" si="10"/>
        <v>448.84999999999974</v>
      </c>
      <c r="G40" s="296">
        <f t="shared" si="6"/>
        <v>690.06000000000017</v>
      </c>
      <c r="H40" s="8"/>
      <c r="I40" s="20">
        <v>44683</v>
      </c>
      <c r="J40" s="166">
        <v>27.76</v>
      </c>
      <c r="K40" s="167">
        <v>26.16</v>
      </c>
      <c r="L40" s="92">
        <v>22.62</v>
      </c>
      <c r="M40" s="97">
        <v>21.35</v>
      </c>
      <c r="O40" s="221">
        <f t="shared" si="11"/>
        <v>32.760000000000005</v>
      </c>
      <c r="R40" s="262"/>
      <c r="S40" s="6"/>
    </row>
    <row r="41" spans="1:19" ht="15" x14ac:dyDescent="0.25">
      <c r="A41" s="173">
        <v>41032</v>
      </c>
      <c r="B41" s="7">
        <f t="shared" si="0"/>
        <v>41053</v>
      </c>
      <c r="C41" s="113">
        <f t="shared" si="7"/>
        <v>585.69000000000017</v>
      </c>
      <c r="D41" s="19">
        <f t="shared" si="8"/>
        <v>552.09</v>
      </c>
      <c r="E41" s="34">
        <f t="shared" si="9"/>
        <v>476.75999999999988</v>
      </c>
      <c r="F41" s="39">
        <f t="shared" si="10"/>
        <v>449.14999999999975</v>
      </c>
      <c r="G41" s="296">
        <f t="shared" si="6"/>
        <v>692.97000000000014</v>
      </c>
      <c r="H41" s="8"/>
      <c r="I41" s="20">
        <v>44684</v>
      </c>
      <c r="J41" s="166">
        <v>27.76</v>
      </c>
      <c r="K41" s="167">
        <v>26.16</v>
      </c>
      <c r="L41" s="92">
        <v>22.62</v>
      </c>
      <c r="M41" s="97">
        <v>21.35</v>
      </c>
      <c r="O41" s="221">
        <f t="shared" si="11"/>
        <v>32.760000000000005</v>
      </c>
      <c r="R41" s="262"/>
      <c r="S41" s="6"/>
    </row>
    <row r="42" spans="1:19" ht="15" x14ac:dyDescent="0.25">
      <c r="A42" s="18">
        <v>41033</v>
      </c>
      <c r="B42" s="7">
        <f t="shared" si="0"/>
        <v>41054</v>
      </c>
      <c r="C42" s="113">
        <f t="shared" si="7"/>
        <v>586.32000000000016</v>
      </c>
      <c r="D42" s="19">
        <f t="shared" si="8"/>
        <v>552.72</v>
      </c>
      <c r="E42" s="34">
        <f t="shared" si="9"/>
        <v>476.99999999999994</v>
      </c>
      <c r="F42" s="39">
        <f t="shared" si="10"/>
        <v>449.44999999999976</v>
      </c>
      <c r="G42" s="296">
        <f t="shared" si="6"/>
        <v>695.88000000000011</v>
      </c>
      <c r="H42" s="8"/>
      <c r="I42" s="20">
        <v>44685</v>
      </c>
      <c r="J42" s="166">
        <v>27.76</v>
      </c>
      <c r="K42" s="167">
        <v>26.16</v>
      </c>
      <c r="L42" s="92">
        <v>22.62</v>
      </c>
      <c r="M42" s="97">
        <v>21.35</v>
      </c>
      <c r="O42" s="221">
        <f t="shared" si="11"/>
        <v>32.760000000000005</v>
      </c>
      <c r="R42" s="262"/>
      <c r="S42" s="6"/>
    </row>
    <row r="43" spans="1:19" ht="15" x14ac:dyDescent="0.25">
      <c r="A43" s="18">
        <v>41034</v>
      </c>
      <c r="B43" s="7">
        <f t="shared" si="0"/>
        <v>41055</v>
      </c>
      <c r="C43" s="113">
        <f t="shared" si="7"/>
        <v>586.95000000000016</v>
      </c>
      <c r="D43" s="19">
        <f t="shared" si="8"/>
        <v>553.35</v>
      </c>
      <c r="E43" s="34">
        <f t="shared" si="9"/>
        <v>477.23999999999995</v>
      </c>
      <c r="F43" s="39">
        <f t="shared" si="10"/>
        <v>449.74999999999977</v>
      </c>
      <c r="G43" s="296">
        <f t="shared" si="6"/>
        <v>698.79000000000008</v>
      </c>
      <c r="H43" s="8"/>
      <c r="I43" s="20">
        <v>44686</v>
      </c>
      <c r="J43" s="166">
        <v>27.76</v>
      </c>
      <c r="K43" s="167">
        <v>26.16</v>
      </c>
      <c r="L43" s="92">
        <v>22.62</v>
      </c>
      <c r="M43" s="97">
        <v>21.35</v>
      </c>
      <c r="O43" s="221">
        <f t="shared" si="11"/>
        <v>32.760000000000005</v>
      </c>
      <c r="R43" s="262"/>
      <c r="S43" s="6"/>
    </row>
    <row r="44" spans="1:19" ht="15" x14ac:dyDescent="0.25">
      <c r="A44" s="18">
        <v>41035</v>
      </c>
      <c r="B44" s="7">
        <f t="shared" si="0"/>
        <v>41056</v>
      </c>
      <c r="C44" s="113">
        <f t="shared" si="7"/>
        <v>587.58000000000015</v>
      </c>
      <c r="D44" s="19">
        <f t="shared" si="8"/>
        <v>553.98</v>
      </c>
      <c r="E44" s="34">
        <f t="shared" si="9"/>
        <v>477.48</v>
      </c>
      <c r="F44" s="39">
        <f t="shared" si="10"/>
        <v>450.04999999999978</v>
      </c>
      <c r="G44" s="296">
        <f t="shared" si="6"/>
        <v>701.7</v>
      </c>
      <c r="H44" s="8"/>
      <c r="I44" s="20">
        <v>44687</v>
      </c>
      <c r="J44" s="166">
        <v>27.76</v>
      </c>
      <c r="K44" s="167">
        <v>26.16</v>
      </c>
      <c r="L44" s="92">
        <v>22.62</v>
      </c>
      <c r="M44" s="97">
        <v>21.35</v>
      </c>
      <c r="O44" s="221">
        <f t="shared" si="11"/>
        <v>32.760000000000005</v>
      </c>
      <c r="R44" s="262"/>
      <c r="S44" s="6"/>
    </row>
    <row r="45" spans="1:19" ht="15" x14ac:dyDescent="0.25">
      <c r="A45" s="171">
        <v>41036</v>
      </c>
      <c r="B45" s="7">
        <f t="shared" si="0"/>
        <v>41057</v>
      </c>
      <c r="C45" s="113">
        <f t="shared" si="7"/>
        <v>588.49390000000005</v>
      </c>
      <c r="D45" s="19">
        <f t="shared" si="8"/>
        <v>554.87790000000007</v>
      </c>
      <c r="E45" s="34">
        <f t="shared" si="9"/>
        <v>477.9486</v>
      </c>
      <c r="F45" s="39">
        <f t="shared" si="10"/>
        <v>450.56649999999979</v>
      </c>
      <c r="G45" s="296">
        <f t="shared" si="6"/>
        <v>704.61390000000006</v>
      </c>
      <c r="H45" s="8"/>
      <c r="I45" s="20">
        <v>44688</v>
      </c>
      <c r="J45" s="166">
        <v>27.76</v>
      </c>
      <c r="K45" s="167">
        <v>26.16</v>
      </c>
      <c r="L45" s="92">
        <v>22.62</v>
      </c>
      <c r="M45" s="97">
        <v>21.35</v>
      </c>
      <c r="O45" s="221">
        <f t="shared" si="11"/>
        <v>32.760000000000005</v>
      </c>
      <c r="R45" s="262"/>
      <c r="S45" s="6"/>
    </row>
    <row r="46" spans="1:19" ht="15" x14ac:dyDescent="0.25">
      <c r="A46" s="79">
        <v>41037</v>
      </c>
      <c r="B46" s="7">
        <f t="shared" si="0"/>
        <v>41058</v>
      </c>
      <c r="C46" s="113">
        <f t="shared" si="7"/>
        <v>589.40780000000007</v>
      </c>
      <c r="D46" s="19">
        <f t="shared" si="8"/>
        <v>555.77580000000012</v>
      </c>
      <c r="E46" s="34">
        <f t="shared" si="9"/>
        <v>478.41720000000004</v>
      </c>
      <c r="F46" s="39">
        <f t="shared" si="10"/>
        <v>451.0829999999998</v>
      </c>
      <c r="G46" s="296">
        <f t="shared" si="6"/>
        <v>707.52780000000007</v>
      </c>
      <c r="H46" s="8"/>
      <c r="I46" s="20">
        <v>44689</v>
      </c>
      <c r="J46" s="166">
        <v>27.76</v>
      </c>
      <c r="K46" s="167">
        <v>26.16</v>
      </c>
      <c r="L46" s="92">
        <v>22.62</v>
      </c>
      <c r="M46" s="97">
        <v>21.35</v>
      </c>
      <c r="O46" s="221">
        <f t="shared" si="11"/>
        <v>32.760000000000005</v>
      </c>
      <c r="R46" s="262"/>
      <c r="S46" s="6"/>
    </row>
    <row r="47" spans="1:19" ht="15" x14ac:dyDescent="0.25">
      <c r="A47" s="18">
        <v>41038</v>
      </c>
      <c r="B47" s="7">
        <f t="shared" si="0"/>
        <v>41059</v>
      </c>
      <c r="C47" s="113">
        <f t="shared" si="7"/>
        <v>590.32170000000008</v>
      </c>
      <c r="D47" s="19">
        <f t="shared" si="8"/>
        <v>556.67370000000017</v>
      </c>
      <c r="E47" s="34">
        <f t="shared" si="9"/>
        <v>478.88580000000002</v>
      </c>
      <c r="F47" s="39">
        <f t="shared" si="10"/>
        <v>451.59949999999981</v>
      </c>
      <c r="G47" s="296">
        <f t="shared" si="6"/>
        <v>710.44170000000008</v>
      </c>
      <c r="H47" s="8"/>
      <c r="I47" s="20">
        <v>44690</v>
      </c>
      <c r="J47" s="166">
        <v>27.76</v>
      </c>
      <c r="K47" s="167">
        <v>26.16</v>
      </c>
      <c r="L47" s="92">
        <v>22.62</v>
      </c>
      <c r="M47" s="97">
        <v>21.35</v>
      </c>
      <c r="O47" s="221">
        <f t="shared" si="11"/>
        <v>32.760000000000005</v>
      </c>
      <c r="R47" s="262"/>
      <c r="S47" s="6"/>
    </row>
    <row r="48" spans="1:19" ht="15" x14ac:dyDescent="0.25">
      <c r="A48" s="18">
        <v>41039</v>
      </c>
      <c r="B48" s="7">
        <f t="shared" si="0"/>
        <v>41060</v>
      </c>
      <c r="C48" s="113">
        <f t="shared" si="7"/>
        <v>591.23559999999998</v>
      </c>
      <c r="D48" s="19">
        <f t="shared" si="8"/>
        <v>557.5716000000001</v>
      </c>
      <c r="E48" s="34">
        <f t="shared" si="9"/>
        <v>479.3544</v>
      </c>
      <c r="F48" s="39">
        <f t="shared" si="10"/>
        <v>452.11599999999981</v>
      </c>
      <c r="G48" s="296">
        <f t="shared" si="6"/>
        <v>713.35560000000009</v>
      </c>
      <c r="H48" s="8"/>
      <c r="I48" s="20">
        <v>44691</v>
      </c>
      <c r="J48" s="166">
        <v>27.76</v>
      </c>
      <c r="K48" s="167">
        <v>26.16</v>
      </c>
      <c r="L48" s="92">
        <v>22.62</v>
      </c>
      <c r="M48" s="97">
        <v>21.35</v>
      </c>
      <c r="O48" s="221">
        <f t="shared" si="11"/>
        <v>32.760000000000005</v>
      </c>
      <c r="R48" s="262"/>
      <c r="S48" s="6"/>
    </row>
    <row r="49" spans="1:19" ht="15" x14ac:dyDescent="0.25">
      <c r="A49" s="18">
        <v>41040</v>
      </c>
      <c r="B49" s="7">
        <f t="shared" si="0"/>
        <v>41061</v>
      </c>
      <c r="C49" s="113">
        <f t="shared" si="7"/>
        <v>592.14949999999999</v>
      </c>
      <c r="D49" s="19">
        <f t="shared" si="8"/>
        <v>558.46950000000015</v>
      </c>
      <c r="E49" s="34">
        <f t="shared" si="9"/>
        <v>479.82300000000004</v>
      </c>
      <c r="F49" s="39">
        <f t="shared" si="10"/>
        <v>452.63249999999982</v>
      </c>
      <c r="G49" s="296">
        <f t="shared" si="6"/>
        <v>716.26950000000022</v>
      </c>
      <c r="H49" s="8"/>
      <c r="I49" s="20">
        <v>44692</v>
      </c>
      <c r="J49" s="166">
        <v>27.76</v>
      </c>
      <c r="K49" s="167">
        <v>26.16</v>
      </c>
      <c r="L49" s="92">
        <v>22.62</v>
      </c>
      <c r="M49" s="97">
        <v>21.35</v>
      </c>
      <c r="O49" s="221">
        <f t="shared" si="11"/>
        <v>32.760000000000005</v>
      </c>
      <c r="R49" s="262"/>
      <c r="S49" s="6">
        <v>452.63249999999982</v>
      </c>
    </row>
    <row r="50" spans="1:19" ht="15" x14ac:dyDescent="0.25">
      <c r="A50" s="18">
        <v>41041</v>
      </c>
      <c r="B50" s="7">
        <f t="shared" si="0"/>
        <v>41062</v>
      </c>
      <c r="C50" s="113">
        <f t="shared" si="7"/>
        <v>593.0634</v>
      </c>
      <c r="D50" s="19">
        <f t="shared" si="8"/>
        <v>559.3674000000002</v>
      </c>
      <c r="E50" s="34">
        <f t="shared" si="9"/>
        <v>480.29160000000002</v>
      </c>
      <c r="F50" s="39">
        <f t="shared" si="10"/>
        <v>453.14899999999983</v>
      </c>
      <c r="G50" s="296">
        <f t="shared" si="6"/>
        <v>719.18340000000012</v>
      </c>
      <c r="H50" s="8"/>
      <c r="I50" s="20">
        <v>44693</v>
      </c>
      <c r="J50" s="166">
        <v>27.76</v>
      </c>
      <c r="K50" s="167">
        <v>26.16</v>
      </c>
      <c r="L50" s="92">
        <v>22.62</v>
      </c>
      <c r="M50" s="97">
        <v>21.35</v>
      </c>
      <c r="O50" s="221">
        <f t="shared" si="11"/>
        <v>32.760000000000005</v>
      </c>
      <c r="R50" s="262"/>
      <c r="S50" s="6">
        <v>453.14899999999983</v>
      </c>
    </row>
    <row r="51" spans="1:19" ht="15" x14ac:dyDescent="0.25">
      <c r="A51" s="18">
        <v>41042</v>
      </c>
      <c r="B51" s="7">
        <f t="shared" si="0"/>
        <v>41063</v>
      </c>
      <c r="C51" s="113">
        <f t="shared" si="7"/>
        <v>593.9772999999999</v>
      </c>
      <c r="D51" s="19">
        <f t="shared" si="8"/>
        <v>560.26530000000014</v>
      </c>
      <c r="E51" s="34">
        <f t="shared" si="9"/>
        <v>480.7602</v>
      </c>
      <c r="F51" s="39">
        <f t="shared" si="10"/>
        <v>453.66549999999978</v>
      </c>
      <c r="G51" s="296">
        <f t="shared" si="6"/>
        <v>722.09730000000013</v>
      </c>
      <c r="H51" s="8"/>
      <c r="I51" s="20">
        <v>44694</v>
      </c>
      <c r="J51" s="163">
        <v>27.97</v>
      </c>
      <c r="K51" s="168">
        <v>26.37</v>
      </c>
      <c r="L51" s="94">
        <v>22.77</v>
      </c>
      <c r="M51" s="93">
        <v>21.4</v>
      </c>
      <c r="O51" s="218">
        <f t="shared" si="11"/>
        <v>32.97</v>
      </c>
      <c r="R51" s="262"/>
      <c r="S51" s="6">
        <v>453.66549999999978</v>
      </c>
    </row>
    <row r="52" spans="1:19" ht="15" x14ac:dyDescent="0.25">
      <c r="A52" s="171">
        <v>41043</v>
      </c>
      <c r="B52" s="7">
        <f t="shared" si="0"/>
        <v>41064</v>
      </c>
      <c r="C52" s="113">
        <f t="shared" si="7"/>
        <v>595.3175</v>
      </c>
      <c r="D52" s="19">
        <f t="shared" si="8"/>
        <v>561.58950000000016</v>
      </c>
      <c r="E52" s="34">
        <f t="shared" si="9"/>
        <v>481.19999999999993</v>
      </c>
      <c r="F52" s="39">
        <f t="shared" si="10"/>
        <v>454.13199999999978</v>
      </c>
      <c r="G52" s="296">
        <f t="shared" si="6"/>
        <v>725.43750000000011</v>
      </c>
      <c r="H52" s="8"/>
      <c r="I52" s="20">
        <v>44695</v>
      </c>
      <c r="J52" s="163">
        <v>27.97</v>
      </c>
      <c r="K52" s="168">
        <v>26.37</v>
      </c>
      <c r="L52" s="94">
        <v>22.77</v>
      </c>
      <c r="M52" s="93">
        <v>21.4</v>
      </c>
      <c r="O52" s="218">
        <f t="shared" si="11"/>
        <v>32.97</v>
      </c>
      <c r="R52" s="262"/>
      <c r="S52" s="6">
        <v>454.13199999999978</v>
      </c>
    </row>
    <row r="53" spans="1:19" ht="15" x14ac:dyDescent="0.25">
      <c r="A53" s="171">
        <v>41044</v>
      </c>
      <c r="B53" s="7">
        <f t="shared" si="0"/>
        <v>41065</v>
      </c>
      <c r="C53" s="113">
        <f t="shared" si="7"/>
        <v>596.65769999999998</v>
      </c>
      <c r="D53" s="19">
        <f t="shared" si="8"/>
        <v>562.91370000000018</v>
      </c>
      <c r="E53" s="34">
        <f t="shared" si="9"/>
        <v>481.63979999999992</v>
      </c>
      <c r="F53" s="39">
        <f t="shared" si="10"/>
        <v>454.59849999999977</v>
      </c>
      <c r="G53" s="296">
        <f t="shared" si="6"/>
        <v>728.7777000000001</v>
      </c>
      <c r="H53" s="8"/>
      <c r="I53" s="20">
        <v>44696</v>
      </c>
      <c r="J53" s="163">
        <v>27.97</v>
      </c>
      <c r="K53" s="168">
        <v>26.37</v>
      </c>
      <c r="L53" s="94">
        <v>22.77</v>
      </c>
      <c r="M53" s="93">
        <v>21.4</v>
      </c>
      <c r="O53" s="218">
        <f t="shared" si="11"/>
        <v>32.97</v>
      </c>
      <c r="R53" s="262"/>
      <c r="S53" s="6">
        <v>454.59849999999977</v>
      </c>
    </row>
    <row r="54" spans="1:19" ht="15" x14ac:dyDescent="0.25">
      <c r="A54" s="18">
        <v>41045</v>
      </c>
      <c r="B54" s="7">
        <f t="shared" si="0"/>
        <v>41066</v>
      </c>
      <c r="C54" s="113">
        <f t="shared" si="7"/>
        <v>597.99789999999996</v>
      </c>
      <c r="D54" s="19">
        <f t="shared" si="8"/>
        <v>564.2379000000002</v>
      </c>
      <c r="E54" s="34">
        <f t="shared" si="9"/>
        <v>482.07959999999991</v>
      </c>
      <c r="F54" s="39">
        <f t="shared" si="10"/>
        <v>455.06499999999977</v>
      </c>
      <c r="G54" s="296">
        <f t="shared" si="6"/>
        <v>732.11790000000008</v>
      </c>
      <c r="H54" s="8"/>
      <c r="I54" s="20">
        <v>44697</v>
      </c>
      <c r="J54" s="163">
        <v>27.97</v>
      </c>
      <c r="K54" s="168">
        <v>26.37</v>
      </c>
      <c r="L54" s="94">
        <v>22.77</v>
      </c>
      <c r="M54" s="93">
        <v>21.4</v>
      </c>
      <c r="O54" s="218">
        <f t="shared" si="11"/>
        <v>32.97</v>
      </c>
      <c r="R54" s="262"/>
      <c r="S54" s="6">
        <v>455.06499999999977</v>
      </c>
    </row>
    <row r="55" spans="1:19" ht="15" x14ac:dyDescent="0.25">
      <c r="A55" s="18">
        <v>41046</v>
      </c>
      <c r="B55" s="7">
        <f t="shared" si="0"/>
        <v>41067</v>
      </c>
      <c r="C55" s="113">
        <f t="shared" si="7"/>
        <v>599.33809999999994</v>
      </c>
      <c r="D55" s="19">
        <f t="shared" si="8"/>
        <v>565.56210000000021</v>
      </c>
      <c r="E55" s="34">
        <f t="shared" si="9"/>
        <v>482.51939999999991</v>
      </c>
      <c r="F55" s="39">
        <f t="shared" si="10"/>
        <v>455.53149999999977</v>
      </c>
      <c r="G55" s="296">
        <f t="shared" si="6"/>
        <v>735.45810000000006</v>
      </c>
      <c r="H55" s="8"/>
      <c r="I55" s="20">
        <v>44698</v>
      </c>
      <c r="J55" s="163">
        <v>27.97</v>
      </c>
      <c r="K55" s="168">
        <v>26.37</v>
      </c>
      <c r="L55" s="94">
        <v>22.77</v>
      </c>
      <c r="M55" s="93">
        <v>21.4</v>
      </c>
      <c r="O55" s="218">
        <f t="shared" si="11"/>
        <v>32.97</v>
      </c>
      <c r="R55" s="262"/>
      <c r="S55" s="6">
        <v>455.53149999999977</v>
      </c>
    </row>
    <row r="56" spans="1:19" ht="15" x14ac:dyDescent="0.25">
      <c r="A56" s="18">
        <v>41047</v>
      </c>
      <c r="B56" s="7">
        <f t="shared" si="0"/>
        <v>41068</v>
      </c>
      <c r="C56" s="113">
        <f t="shared" si="7"/>
        <v>600.67830000000004</v>
      </c>
      <c r="D56" s="19">
        <f t="shared" si="8"/>
        <v>566.88630000000012</v>
      </c>
      <c r="E56" s="34">
        <f t="shared" si="9"/>
        <v>482.95919999999978</v>
      </c>
      <c r="F56" s="39">
        <f t="shared" si="10"/>
        <v>455.99799999999976</v>
      </c>
      <c r="G56" s="296">
        <f t="shared" si="6"/>
        <v>738.79830000000004</v>
      </c>
      <c r="H56" s="8"/>
      <c r="I56" s="20">
        <v>44699</v>
      </c>
      <c r="J56" s="163">
        <v>27.97</v>
      </c>
      <c r="K56" s="168">
        <v>26.37</v>
      </c>
      <c r="L56" s="94">
        <v>22.77</v>
      </c>
      <c r="M56" s="93">
        <v>21.4</v>
      </c>
      <c r="O56" s="218">
        <f t="shared" si="11"/>
        <v>32.97</v>
      </c>
      <c r="R56" s="262"/>
      <c r="S56" s="6">
        <v>455.99799999999976</v>
      </c>
    </row>
    <row r="57" spans="1:19" ht="15" x14ac:dyDescent="0.25">
      <c r="A57" s="18">
        <v>41048</v>
      </c>
      <c r="B57" s="7">
        <f t="shared" si="0"/>
        <v>41069</v>
      </c>
      <c r="C57" s="113">
        <f t="shared" si="7"/>
        <v>602.01850000000002</v>
      </c>
      <c r="D57" s="19">
        <f t="shared" si="8"/>
        <v>568.21050000000014</v>
      </c>
      <c r="E57" s="34">
        <f t="shared" si="9"/>
        <v>483.39899999999977</v>
      </c>
      <c r="F57" s="39">
        <f t="shared" si="10"/>
        <v>456.46449999999976</v>
      </c>
      <c r="G57" s="296">
        <f t="shared" si="6"/>
        <v>742.13850000000014</v>
      </c>
      <c r="H57" s="8"/>
      <c r="I57" s="20">
        <v>44700</v>
      </c>
      <c r="J57" s="163">
        <v>27.97</v>
      </c>
      <c r="K57" s="168">
        <v>26.37</v>
      </c>
      <c r="L57" s="94">
        <v>22.77</v>
      </c>
      <c r="M57" s="93">
        <v>21.4</v>
      </c>
      <c r="O57" s="218">
        <f t="shared" si="11"/>
        <v>32.97</v>
      </c>
      <c r="R57" s="262"/>
      <c r="S57" s="6">
        <v>456.46449999999976</v>
      </c>
    </row>
    <row r="58" spans="1:19" ht="15" x14ac:dyDescent="0.25">
      <c r="A58" s="18">
        <v>41049</v>
      </c>
      <c r="B58" s="7">
        <f t="shared" si="0"/>
        <v>41070</v>
      </c>
      <c r="C58" s="113">
        <f t="shared" si="7"/>
        <v>603.3587</v>
      </c>
      <c r="D58" s="19">
        <f t="shared" si="8"/>
        <v>569.53470000000016</v>
      </c>
      <c r="E58" s="34">
        <f t="shared" si="9"/>
        <v>483.83879999999976</v>
      </c>
      <c r="F58" s="39">
        <f t="shared" si="10"/>
        <v>456.93099999999976</v>
      </c>
      <c r="G58" s="296">
        <f t="shared" si="6"/>
        <v>745.47870000000012</v>
      </c>
      <c r="H58" s="8"/>
      <c r="I58" s="20">
        <v>44701</v>
      </c>
      <c r="J58" s="163">
        <v>27.97</v>
      </c>
      <c r="K58" s="168">
        <v>26.37</v>
      </c>
      <c r="L58" s="94">
        <v>22.77</v>
      </c>
      <c r="M58" s="93">
        <v>21.4</v>
      </c>
      <c r="O58" s="218">
        <f t="shared" si="11"/>
        <v>32.97</v>
      </c>
      <c r="R58" s="262"/>
      <c r="S58" s="6">
        <v>456.93099999999976</v>
      </c>
    </row>
    <row r="59" spans="1:19" ht="15" x14ac:dyDescent="0.25">
      <c r="A59" s="171">
        <v>41050</v>
      </c>
      <c r="B59" s="7">
        <f t="shared" si="0"/>
        <v>41071</v>
      </c>
      <c r="C59" s="113">
        <f t="shared" si="7"/>
        <v>604.69890000000009</v>
      </c>
      <c r="D59" s="19">
        <f t="shared" si="8"/>
        <v>570.85890000000018</v>
      </c>
      <c r="E59" s="34">
        <f t="shared" si="9"/>
        <v>484.27859999999976</v>
      </c>
      <c r="F59" s="39">
        <f t="shared" si="10"/>
        <v>457.39749999999975</v>
      </c>
      <c r="G59" s="296">
        <f t="shared" si="6"/>
        <v>748.8189000000001</v>
      </c>
      <c r="H59" s="8"/>
      <c r="I59" s="20">
        <v>44702</v>
      </c>
      <c r="J59" s="163">
        <v>27.97</v>
      </c>
      <c r="K59" s="168">
        <v>26.37</v>
      </c>
      <c r="L59" s="94">
        <v>22.77</v>
      </c>
      <c r="M59" s="93">
        <v>21.4</v>
      </c>
      <c r="O59" s="218">
        <f t="shared" si="11"/>
        <v>32.97</v>
      </c>
      <c r="R59" s="262"/>
      <c r="S59" s="6">
        <v>457.39749999999975</v>
      </c>
    </row>
    <row r="60" spans="1:19" ht="15" x14ac:dyDescent="0.25">
      <c r="A60" s="171">
        <v>41051</v>
      </c>
      <c r="B60" s="7">
        <f t="shared" si="0"/>
        <v>41072</v>
      </c>
      <c r="C60" s="113">
        <f t="shared" si="7"/>
        <v>606.26130000000012</v>
      </c>
      <c r="D60" s="19">
        <f t="shared" si="8"/>
        <v>572.40530000000012</v>
      </c>
      <c r="E60" s="34">
        <f t="shared" si="9"/>
        <v>484.71839999999975</v>
      </c>
      <c r="F60" s="39">
        <f t="shared" si="10"/>
        <v>457.86399999999975</v>
      </c>
      <c r="G60" s="296">
        <f t="shared" si="6"/>
        <v>752.38130000000001</v>
      </c>
      <c r="H60" s="8"/>
      <c r="I60" s="20">
        <v>44703</v>
      </c>
      <c r="J60" s="163">
        <v>27.97</v>
      </c>
      <c r="K60" s="168">
        <v>26.37</v>
      </c>
      <c r="L60" s="94">
        <v>22.77</v>
      </c>
      <c r="M60" s="93">
        <v>21.4</v>
      </c>
      <c r="O60" s="218">
        <f t="shared" si="11"/>
        <v>32.97</v>
      </c>
      <c r="R60" s="262"/>
      <c r="S60" s="6">
        <v>457.86399999999975</v>
      </c>
    </row>
    <row r="61" spans="1:19" ht="15" x14ac:dyDescent="0.25">
      <c r="A61" s="18">
        <v>41052</v>
      </c>
      <c r="B61" s="7">
        <f t="shared" si="0"/>
        <v>41073</v>
      </c>
      <c r="C61" s="113">
        <f t="shared" si="7"/>
        <v>607.82370000000014</v>
      </c>
      <c r="D61" s="19">
        <f t="shared" si="8"/>
        <v>573.95170000000007</v>
      </c>
      <c r="E61" s="34">
        <f t="shared" si="9"/>
        <v>485.15819999999974</v>
      </c>
      <c r="F61" s="39">
        <f t="shared" si="10"/>
        <v>458.33049999999974</v>
      </c>
      <c r="G61" s="296">
        <f t="shared" si="6"/>
        <v>755.94370000000004</v>
      </c>
      <c r="H61" s="8"/>
      <c r="I61" s="20">
        <v>44704</v>
      </c>
      <c r="J61" s="166">
        <v>28.39</v>
      </c>
      <c r="K61" s="169">
        <v>26.79</v>
      </c>
      <c r="L61" s="95">
        <v>22.86</v>
      </c>
      <c r="M61" s="96">
        <v>21.65</v>
      </c>
      <c r="O61" s="224">
        <v>35.67</v>
      </c>
      <c r="R61" s="262"/>
      <c r="S61" s="6">
        <v>458.33049999999974</v>
      </c>
    </row>
    <row r="62" spans="1:19" ht="15" x14ac:dyDescent="0.25">
      <c r="A62" s="18">
        <v>41053</v>
      </c>
      <c r="B62" s="7">
        <f t="shared" si="0"/>
        <v>41074</v>
      </c>
      <c r="C62" s="113">
        <f t="shared" si="7"/>
        <v>608.96610000000021</v>
      </c>
      <c r="D62" s="19">
        <f t="shared" si="8"/>
        <v>575.07810000000006</v>
      </c>
      <c r="E62" s="34">
        <f t="shared" si="9"/>
        <v>485.5079999999997</v>
      </c>
      <c r="F62" s="39">
        <f t="shared" si="10"/>
        <v>458.54699999999974</v>
      </c>
      <c r="G62" s="296">
        <f t="shared" si="6"/>
        <v>756.80610000000024</v>
      </c>
      <c r="H62" s="8"/>
      <c r="I62" s="20">
        <v>44705</v>
      </c>
      <c r="J62" s="166">
        <v>28.39</v>
      </c>
      <c r="K62" s="169">
        <v>26.79</v>
      </c>
      <c r="L62" s="95">
        <v>22.86</v>
      </c>
      <c r="M62" s="96">
        <v>21.65</v>
      </c>
      <c r="O62" s="224">
        <v>35.67</v>
      </c>
      <c r="R62" s="262"/>
      <c r="S62" s="6">
        <v>458.54699999999974</v>
      </c>
    </row>
    <row r="63" spans="1:19" ht="15" x14ac:dyDescent="0.25">
      <c r="A63" s="18">
        <v>41054</v>
      </c>
      <c r="B63" s="7">
        <f t="shared" si="0"/>
        <v>41075</v>
      </c>
      <c r="C63" s="113">
        <f t="shared" ref="C63:C67" si="12">SUM(J63:J83)</f>
        <v>610.10850000000028</v>
      </c>
      <c r="D63" s="19">
        <f t="shared" ref="D63:D67" si="13">SUM(K63:K83)</f>
        <v>576.20450000000005</v>
      </c>
      <c r="E63" s="34">
        <f t="shared" ref="E63:E67" si="14">SUM(L63:L83)</f>
        <v>485.85779999999977</v>
      </c>
      <c r="F63" s="39">
        <f t="shared" ref="F63:F67" si="15">SUM(M63:M83)</f>
        <v>458.76349999999974</v>
      </c>
      <c r="G63" s="296">
        <f t="shared" si="6"/>
        <v>757.66850000000022</v>
      </c>
      <c r="H63" s="8"/>
      <c r="I63" s="20">
        <v>44706</v>
      </c>
      <c r="J63" s="166">
        <v>28.39</v>
      </c>
      <c r="K63" s="169">
        <v>26.79</v>
      </c>
      <c r="L63" s="95">
        <v>22.86</v>
      </c>
      <c r="M63" s="96">
        <v>21.65</v>
      </c>
      <c r="O63" s="224">
        <v>35.67</v>
      </c>
      <c r="R63" s="262"/>
      <c r="S63" s="6">
        <v>458.76349999999974</v>
      </c>
    </row>
    <row r="64" spans="1:19" ht="15" x14ac:dyDescent="0.25">
      <c r="A64" s="18">
        <v>41055</v>
      </c>
      <c r="B64" s="7">
        <f t="shared" si="0"/>
        <v>41076</v>
      </c>
      <c r="C64" s="113">
        <f t="shared" si="12"/>
        <v>611.25090000000023</v>
      </c>
      <c r="D64" s="19">
        <f t="shared" si="13"/>
        <v>577.33090000000004</v>
      </c>
      <c r="E64" s="34">
        <f t="shared" si="14"/>
        <v>486.20759999999973</v>
      </c>
      <c r="F64" s="39">
        <f t="shared" si="15"/>
        <v>458.97999999999973</v>
      </c>
      <c r="G64" s="296">
        <f t="shared" si="6"/>
        <v>758.5309000000002</v>
      </c>
      <c r="H64" s="8"/>
      <c r="I64" s="20">
        <v>44707</v>
      </c>
      <c r="J64" s="166">
        <v>28.39</v>
      </c>
      <c r="K64" s="169">
        <v>26.79</v>
      </c>
      <c r="L64" s="95">
        <v>22.86</v>
      </c>
      <c r="M64" s="96">
        <v>21.65</v>
      </c>
      <c r="O64" s="224">
        <v>35.67</v>
      </c>
      <c r="R64" s="262"/>
      <c r="S64" s="6">
        <v>458.97999999999973</v>
      </c>
    </row>
    <row r="65" spans="1:19" ht="15" x14ac:dyDescent="0.25">
      <c r="A65" s="18">
        <v>41056</v>
      </c>
      <c r="B65" s="7">
        <f t="shared" si="0"/>
        <v>41077</v>
      </c>
      <c r="C65" s="113">
        <f t="shared" si="12"/>
        <v>612.39330000000018</v>
      </c>
      <c r="D65" s="19">
        <f t="shared" si="13"/>
        <v>578.45730000000003</v>
      </c>
      <c r="E65" s="34">
        <f t="shared" si="14"/>
        <v>486.5573999999998</v>
      </c>
      <c r="F65" s="39">
        <f t="shared" si="15"/>
        <v>459.19649999999973</v>
      </c>
      <c r="G65" s="296">
        <f t="shared" si="6"/>
        <v>759.39330000000041</v>
      </c>
      <c r="H65" s="8"/>
      <c r="I65" s="20">
        <v>44708</v>
      </c>
      <c r="J65" s="264">
        <v>28.6739</v>
      </c>
      <c r="K65" s="214">
        <v>27.0579</v>
      </c>
      <c r="L65" s="264">
        <v>23.0886</v>
      </c>
      <c r="M65" s="263">
        <v>21.866499999999998</v>
      </c>
      <c r="O65" s="224">
        <f t="shared" ref="O65:O106" si="16">+J65+7</f>
        <v>35.673900000000003</v>
      </c>
      <c r="R65" s="96">
        <f>+M65*1.01</f>
        <v>22.085165</v>
      </c>
      <c r="S65" s="6">
        <v>459.19649999999973</v>
      </c>
    </row>
    <row r="66" spans="1:19" ht="15" x14ac:dyDescent="0.25">
      <c r="A66" s="171">
        <v>41057</v>
      </c>
      <c r="B66" s="7">
        <f t="shared" ref="B66:B129" si="17">A66+21</f>
        <v>41078</v>
      </c>
      <c r="C66" s="113">
        <f t="shared" si="12"/>
        <v>613.25180000000023</v>
      </c>
      <c r="D66" s="19">
        <f t="shared" si="13"/>
        <v>579.31579999999997</v>
      </c>
      <c r="E66" s="34">
        <f t="shared" si="14"/>
        <v>486.67859999999973</v>
      </c>
      <c r="F66" s="39">
        <f t="shared" si="15"/>
        <v>459.19649999999973</v>
      </c>
      <c r="G66" s="296">
        <f t="shared" si="6"/>
        <v>760.25180000000046</v>
      </c>
      <c r="H66" s="8"/>
      <c r="I66" s="20">
        <v>44709</v>
      </c>
      <c r="J66" s="264">
        <v>28.6739</v>
      </c>
      <c r="K66" s="214">
        <v>27.0579</v>
      </c>
      <c r="L66" s="264">
        <v>23.0886</v>
      </c>
      <c r="M66" s="263">
        <v>21.866499999999998</v>
      </c>
      <c r="O66" s="224">
        <f t="shared" si="16"/>
        <v>35.673900000000003</v>
      </c>
      <c r="R66" s="96">
        <f t="shared" ref="R66:R102" si="18">+M66*1.01</f>
        <v>22.085165</v>
      </c>
      <c r="S66" s="6">
        <v>459.19649999999973</v>
      </c>
    </row>
    <row r="67" spans="1:19" ht="15" x14ac:dyDescent="0.25">
      <c r="A67" s="171">
        <v>41058</v>
      </c>
      <c r="B67" s="7">
        <f t="shared" si="17"/>
        <v>41079</v>
      </c>
      <c r="C67" s="113">
        <f t="shared" si="12"/>
        <v>614.42340000000013</v>
      </c>
      <c r="D67" s="19">
        <f t="shared" si="13"/>
        <v>580.48740000000009</v>
      </c>
      <c r="E67" s="34">
        <f t="shared" si="14"/>
        <v>486.79979999999978</v>
      </c>
      <c r="F67" s="39">
        <f t="shared" si="15"/>
        <v>459.32999999999976</v>
      </c>
      <c r="G67" s="296">
        <f t="shared" si="6"/>
        <v>761.42340000000024</v>
      </c>
      <c r="H67" s="8"/>
      <c r="I67" s="20">
        <v>44710</v>
      </c>
      <c r="J67" s="264">
        <v>28.6739</v>
      </c>
      <c r="K67" s="214">
        <v>27.0579</v>
      </c>
      <c r="L67" s="264">
        <v>23.0886</v>
      </c>
      <c r="M67" s="263">
        <v>21.866499999999998</v>
      </c>
      <c r="O67" s="224">
        <f t="shared" si="16"/>
        <v>35.673900000000003</v>
      </c>
      <c r="R67" s="96">
        <f t="shared" si="18"/>
        <v>22.085165</v>
      </c>
      <c r="S67" s="6">
        <v>459.32999999999976</v>
      </c>
    </row>
    <row r="68" spans="1:19" ht="15" x14ac:dyDescent="0.25">
      <c r="A68" s="18">
        <v>41059</v>
      </c>
      <c r="B68" s="7">
        <f t="shared" si="17"/>
        <v>41080</v>
      </c>
      <c r="C68" s="113">
        <f t="shared" ref="C68:C86" si="19">SUM(J68:J88)</f>
        <v>615.59500000000014</v>
      </c>
      <c r="D68" s="19">
        <f t="shared" ref="D68:D86" si="20">SUM(K68:K88)</f>
        <v>581.65900000000011</v>
      </c>
      <c r="E68" s="34">
        <f t="shared" ref="E68:E86" si="21">SUM(L68:L88)</f>
        <v>486.92099999999982</v>
      </c>
      <c r="F68" s="39">
        <f t="shared" ref="F68:F86" si="22">SUM(M68:M88)</f>
        <v>459.46349999999978</v>
      </c>
      <c r="G68" s="296">
        <f t="shared" si="6"/>
        <v>762.59500000000025</v>
      </c>
      <c r="H68" s="8"/>
      <c r="I68" s="20">
        <v>44711</v>
      </c>
      <c r="J68" s="264">
        <v>28.6739</v>
      </c>
      <c r="K68" s="214">
        <v>27.0579</v>
      </c>
      <c r="L68" s="264">
        <v>23.0886</v>
      </c>
      <c r="M68" s="263">
        <v>21.866499999999998</v>
      </c>
      <c r="O68" s="224">
        <f t="shared" si="16"/>
        <v>35.673900000000003</v>
      </c>
      <c r="R68" s="96">
        <f t="shared" si="18"/>
        <v>22.085165</v>
      </c>
      <c r="S68" s="6">
        <v>459.46349999999978</v>
      </c>
    </row>
    <row r="69" spans="1:19" ht="15" x14ac:dyDescent="0.25">
      <c r="A69" s="18">
        <v>41060</v>
      </c>
      <c r="B69" s="7">
        <f t="shared" si="17"/>
        <v>41081</v>
      </c>
      <c r="C69" s="113">
        <f t="shared" si="19"/>
        <v>616.76660000000004</v>
      </c>
      <c r="D69" s="19">
        <f t="shared" si="20"/>
        <v>582.83060000000012</v>
      </c>
      <c r="E69" s="34">
        <f t="shared" si="21"/>
        <v>487.04219999999975</v>
      </c>
      <c r="F69" s="39">
        <f t="shared" si="22"/>
        <v>459.59699999999981</v>
      </c>
      <c r="G69" s="296">
        <f t="shared" ref="G69:G86" si="23">SUM(O69:O89)</f>
        <v>763.76660000000027</v>
      </c>
      <c r="H69" s="8"/>
      <c r="I69" s="20">
        <v>44712</v>
      </c>
      <c r="J69" s="264">
        <v>28.6739</v>
      </c>
      <c r="K69" s="214">
        <v>27.0579</v>
      </c>
      <c r="L69" s="264">
        <v>23.0886</v>
      </c>
      <c r="M69" s="263">
        <v>21.866499999999998</v>
      </c>
      <c r="O69" s="224">
        <f t="shared" si="16"/>
        <v>35.673900000000003</v>
      </c>
      <c r="R69" s="96">
        <f t="shared" si="18"/>
        <v>22.085165</v>
      </c>
      <c r="S69" s="6">
        <v>459.59699999999981</v>
      </c>
    </row>
    <row r="70" spans="1:19" ht="15" x14ac:dyDescent="0.25">
      <c r="A70" s="18">
        <v>41061</v>
      </c>
      <c r="B70" s="7">
        <f t="shared" si="17"/>
        <v>41082</v>
      </c>
      <c r="C70" s="113">
        <f t="shared" si="19"/>
        <v>617.93820000000005</v>
      </c>
      <c r="D70" s="19">
        <f t="shared" si="20"/>
        <v>584.00220000000013</v>
      </c>
      <c r="E70" s="34">
        <f t="shared" si="21"/>
        <v>487.1633999999998</v>
      </c>
      <c r="F70" s="39">
        <f t="shared" si="22"/>
        <v>459.73049999999984</v>
      </c>
      <c r="G70" s="296">
        <f t="shared" si="23"/>
        <v>764.93820000000005</v>
      </c>
      <c r="H70" s="8"/>
      <c r="I70" s="20">
        <v>44713</v>
      </c>
      <c r="J70" s="264">
        <v>28.6739</v>
      </c>
      <c r="K70" s="214">
        <v>27.0579</v>
      </c>
      <c r="L70" s="264">
        <v>23.0886</v>
      </c>
      <c r="M70" s="263">
        <v>21.866499999999998</v>
      </c>
      <c r="O70" s="224">
        <f t="shared" si="16"/>
        <v>35.673900000000003</v>
      </c>
      <c r="R70" s="96">
        <f t="shared" si="18"/>
        <v>22.085165</v>
      </c>
      <c r="S70" s="6">
        <v>459.73049999999984</v>
      </c>
    </row>
    <row r="71" spans="1:19" ht="15" x14ac:dyDescent="0.25">
      <c r="A71" s="18">
        <v>41062</v>
      </c>
      <c r="B71" s="7">
        <f t="shared" si="17"/>
        <v>41083</v>
      </c>
      <c r="C71" s="113">
        <f t="shared" si="19"/>
        <v>619.10980000000006</v>
      </c>
      <c r="D71" s="19">
        <f t="shared" si="20"/>
        <v>585.17380000000003</v>
      </c>
      <c r="E71" s="34">
        <f t="shared" si="21"/>
        <v>487.28459999999984</v>
      </c>
      <c r="F71" s="39">
        <f t="shared" si="22"/>
        <v>459.86399999999986</v>
      </c>
      <c r="G71" s="296">
        <f t="shared" si="23"/>
        <v>766.10980000000006</v>
      </c>
      <c r="H71" s="8"/>
      <c r="I71" s="20">
        <v>44714</v>
      </c>
      <c r="J71" s="264">
        <v>28.6739</v>
      </c>
      <c r="K71" s="214">
        <v>27.0579</v>
      </c>
      <c r="L71" s="264">
        <v>23.0886</v>
      </c>
      <c r="M71" s="263">
        <v>21.866499999999998</v>
      </c>
      <c r="O71" s="224">
        <f t="shared" si="16"/>
        <v>35.673900000000003</v>
      </c>
      <c r="R71" s="96">
        <f t="shared" si="18"/>
        <v>22.085165</v>
      </c>
      <c r="S71" s="6">
        <v>459.86399999999986</v>
      </c>
    </row>
    <row r="72" spans="1:19" ht="15" x14ac:dyDescent="0.25">
      <c r="A72" s="18">
        <v>41063</v>
      </c>
      <c r="B72" s="7">
        <f t="shared" si="17"/>
        <v>41084</v>
      </c>
      <c r="C72" s="113">
        <f t="shared" si="19"/>
        <v>620.28140000000008</v>
      </c>
      <c r="D72" s="19">
        <f t="shared" si="20"/>
        <v>586.34540000000004</v>
      </c>
      <c r="E72" s="34">
        <f t="shared" si="21"/>
        <v>487.40579999999977</v>
      </c>
      <c r="F72" s="39">
        <f t="shared" si="22"/>
        <v>459.99749999999989</v>
      </c>
      <c r="G72" s="296">
        <f t="shared" si="23"/>
        <v>767.28140000000008</v>
      </c>
      <c r="H72" s="8"/>
      <c r="I72" s="20">
        <v>44715</v>
      </c>
      <c r="J72" s="289">
        <v>29.310199999999998</v>
      </c>
      <c r="K72" s="290">
        <v>27.694200000000002</v>
      </c>
      <c r="L72" s="291">
        <v>23.209800000000001</v>
      </c>
      <c r="M72" s="291">
        <v>21.866499999999998</v>
      </c>
      <c r="O72" s="227">
        <f t="shared" si="16"/>
        <v>36.310199999999995</v>
      </c>
      <c r="R72" s="96">
        <f t="shared" si="18"/>
        <v>22.085165</v>
      </c>
      <c r="S72" s="6">
        <v>459.99749999999989</v>
      </c>
    </row>
    <row r="73" spans="1:19" ht="15" x14ac:dyDescent="0.25">
      <c r="A73" s="171">
        <v>41064</v>
      </c>
      <c r="B73" s="7">
        <f t="shared" si="17"/>
        <v>41085</v>
      </c>
      <c r="C73" s="113">
        <f t="shared" si="19"/>
        <v>620.81670000000008</v>
      </c>
      <c r="D73" s="19">
        <f t="shared" si="20"/>
        <v>586.88070000000005</v>
      </c>
      <c r="E73" s="34">
        <f t="shared" si="21"/>
        <v>487.40579999999977</v>
      </c>
      <c r="F73" s="39">
        <f t="shared" si="22"/>
        <v>460.13099999999991</v>
      </c>
      <c r="G73" s="296">
        <f t="shared" si="23"/>
        <v>767.81670000000008</v>
      </c>
      <c r="H73" s="8"/>
      <c r="I73" s="20">
        <v>44716</v>
      </c>
      <c r="J73" s="289">
        <v>29.310199999999998</v>
      </c>
      <c r="K73" s="290">
        <v>27.694200000000002</v>
      </c>
      <c r="L73" s="291">
        <v>23.209800000000001</v>
      </c>
      <c r="M73" s="291">
        <v>21.866499999999998</v>
      </c>
      <c r="O73" s="227">
        <f t="shared" si="16"/>
        <v>36.310199999999995</v>
      </c>
      <c r="R73" s="96">
        <f t="shared" si="18"/>
        <v>22.085165</v>
      </c>
      <c r="S73" s="6">
        <v>460.13099999999991</v>
      </c>
    </row>
    <row r="74" spans="1:19" ht="15" x14ac:dyDescent="0.25">
      <c r="A74" s="171">
        <v>41065</v>
      </c>
      <c r="B74" s="7">
        <f t="shared" si="17"/>
        <v>41086</v>
      </c>
      <c r="C74" s="113">
        <f t="shared" si="19"/>
        <v>623.50650000000007</v>
      </c>
      <c r="D74" s="19">
        <f t="shared" si="20"/>
        <v>589.48649999999986</v>
      </c>
      <c r="E74" s="34">
        <f t="shared" si="21"/>
        <v>488.58749999999981</v>
      </c>
      <c r="F74" s="39">
        <f t="shared" si="22"/>
        <v>461.12079999999992</v>
      </c>
      <c r="G74" s="296">
        <f t="shared" si="23"/>
        <v>770.50650000000007</v>
      </c>
      <c r="H74" s="8"/>
      <c r="I74" s="20">
        <v>44717</v>
      </c>
      <c r="J74" s="289">
        <v>29.310199999999998</v>
      </c>
      <c r="K74" s="290">
        <v>27.694200000000002</v>
      </c>
      <c r="L74" s="291">
        <v>23.209800000000001</v>
      </c>
      <c r="M74" s="291">
        <v>21.866499999999998</v>
      </c>
      <c r="O74" s="227">
        <f t="shared" si="16"/>
        <v>36.310199999999995</v>
      </c>
      <c r="R74" s="96">
        <f t="shared" si="18"/>
        <v>22.085165</v>
      </c>
      <c r="S74" s="6">
        <v>461.12079999999992</v>
      </c>
    </row>
    <row r="75" spans="1:19" ht="15" x14ac:dyDescent="0.25">
      <c r="A75" s="18">
        <v>41066</v>
      </c>
      <c r="B75" s="7">
        <f t="shared" si="17"/>
        <v>41087</v>
      </c>
      <c r="C75" s="113">
        <f t="shared" si="19"/>
        <v>626.19630000000006</v>
      </c>
      <c r="D75" s="19">
        <f t="shared" si="20"/>
        <v>592.0922999999998</v>
      </c>
      <c r="E75" s="34">
        <f t="shared" si="21"/>
        <v>489.76919999999984</v>
      </c>
      <c r="F75" s="39">
        <f t="shared" si="22"/>
        <v>462.11059999999992</v>
      </c>
      <c r="G75" s="296">
        <f t="shared" si="23"/>
        <v>773.19630000000006</v>
      </c>
      <c r="H75" s="8"/>
      <c r="I75" s="20">
        <v>44718</v>
      </c>
      <c r="J75" s="289">
        <v>29.310199999999998</v>
      </c>
      <c r="K75" s="290">
        <v>27.694200000000002</v>
      </c>
      <c r="L75" s="291">
        <v>23.209800000000001</v>
      </c>
      <c r="M75" s="291">
        <v>21.866499999999998</v>
      </c>
      <c r="O75" s="227">
        <f t="shared" si="16"/>
        <v>36.310199999999995</v>
      </c>
      <c r="R75" s="96">
        <f t="shared" si="18"/>
        <v>22.085165</v>
      </c>
      <c r="S75" s="6">
        <v>462.11059999999992</v>
      </c>
    </row>
    <row r="76" spans="1:19" ht="15" x14ac:dyDescent="0.25">
      <c r="A76" s="18">
        <v>41067</v>
      </c>
      <c r="B76" s="7">
        <f t="shared" si="17"/>
        <v>41088</v>
      </c>
      <c r="C76" s="113">
        <f t="shared" si="19"/>
        <v>628.88610000000006</v>
      </c>
      <c r="D76" s="19">
        <f t="shared" si="20"/>
        <v>594.69809999999973</v>
      </c>
      <c r="E76" s="34">
        <f t="shared" si="21"/>
        <v>490.95089999999988</v>
      </c>
      <c r="F76" s="39">
        <f t="shared" si="22"/>
        <v>463.10039999999992</v>
      </c>
      <c r="G76" s="296">
        <f t="shared" si="23"/>
        <v>775.88610000000006</v>
      </c>
      <c r="H76" s="8"/>
      <c r="I76" s="20">
        <v>44719</v>
      </c>
      <c r="J76" s="289">
        <v>29.310199999999998</v>
      </c>
      <c r="K76" s="290">
        <v>27.694200000000002</v>
      </c>
      <c r="L76" s="291">
        <v>23.209800000000001</v>
      </c>
      <c r="M76" s="291">
        <v>21.866499999999998</v>
      </c>
      <c r="O76" s="227">
        <f t="shared" si="16"/>
        <v>36.310199999999995</v>
      </c>
      <c r="R76" s="96">
        <f t="shared" si="18"/>
        <v>22.085165</v>
      </c>
      <c r="S76" s="6">
        <v>463.10039999999992</v>
      </c>
    </row>
    <row r="77" spans="1:19" ht="15" x14ac:dyDescent="0.25">
      <c r="A77" s="18">
        <v>41068</v>
      </c>
      <c r="B77" s="7">
        <f t="shared" si="17"/>
        <v>41089</v>
      </c>
      <c r="C77" s="113">
        <f t="shared" si="19"/>
        <v>631.57590000000005</v>
      </c>
      <c r="D77" s="19">
        <f t="shared" si="20"/>
        <v>597.30389999999977</v>
      </c>
      <c r="E77" s="34">
        <f t="shared" si="21"/>
        <v>492.13259999999991</v>
      </c>
      <c r="F77" s="39">
        <f t="shared" si="22"/>
        <v>464.09019999999987</v>
      </c>
      <c r="G77" s="296">
        <f t="shared" si="23"/>
        <v>778.57590000000005</v>
      </c>
      <c r="H77" s="8"/>
      <c r="I77" s="20">
        <v>44720</v>
      </c>
      <c r="J77" s="289">
        <v>29.310199999999998</v>
      </c>
      <c r="K77" s="290">
        <v>27.694200000000002</v>
      </c>
      <c r="L77" s="291">
        <v>23.209800000000001</v>
      </c>
      <c r="M77" s="291">
        <v>21.866499999999998</v>
      </c>
      <c r="O77" s="227">
        <f t="shared" si="16"/>
        <v>36.310199999999995</v>
      </c>
      <c r="R77" s="96">
        <f t="shared" si="18"/>
        <v>22.085165</v>
      </c>
      <c r="S77" s="6">
        <v>464.09019999999987</v>
      </c>
    </row>
    <row r="78" spans="1:19" ht="15" x14ac:dyDescent="0.25">
      <c r="A78" s="18">
        <v>41069</v>
      </c>
      <c r="B78" s="7">
        <f t="shared" si="17"/>
        <v>41090</v>
      </c>
      <c r="C78" s="113">
        <f t="shared" si="19"/>
        <v>634.26570000000015</v>
      </c>
      <c r="D78" s="19">
        <f t="shared" si="20"/>
        <v>599.90969999999982</v>
      </c>
      <c r="E78" s="34">
        <f t="shared" si="21"/>
        <v>493.31429999999995</v>
      </c>
      <c r="F78" s="39">
        <f t="shared" si="22"/>
        <v>465.07999999999987</v>
      </c>
      <c r="G78" s="296">
        <f t="shared" si="23"/>
        <v>781.26570000000004</v>
      </c>
      <c r="H78" s="8"/>
      <c r="I78" s="20">
        <v>44721</v>
      </c>
      <c r="J78" s="289">
        <v>29.310199999999998</v>
      </c>
      <c r="K78" s="290">
        <v>27.694200000000002</v>
      </c>
      <c r="L78" s="291">
        <v>23.209800000000001</v>
      </c>
      <c r="M78" s="291">
        <v>21.866499999999998</v>
      </c>
      <c r="O78" s="227">
        <f t="shared" si="16"/>
        <v>36.310199999999995</v>
      </c>
      <c r="R78" s="96">
        <f t="shared" si="18"/>
        <v>22.085165</v>
      </c>
      <c r="S78" s="6">
        <v>465.07999999999987</v>
      </c>
    </row>
    <row r="79" spans="1:19" ht="15" x14ac:dyDescent="0.25">
      <c r="A79" s="18">
        <v>41070</v>
      </c>
      <c r="B79" s="7">
        <f t="shared" si="17"/>
        <v>41091</v>
      </c>
      <c r="C79" s="113">
        <f t="shared" si="19"/>
        <v>636.95550000000003</v>
      </c>
      <c r="D79" s="19">
        <f t="shared" si="20"/>
        <v>602.51549999999986</v>
      </c>
      <c r="E79" s="34">
        <f t="shared" si="21"/>
        <v>494.49599999999998</v>
      </c>
      <c r="F79" s="39">
        <f t="shared" si="22"/>
        <v>466.06979999999987</v>
      </c>
      <c r="G79" s="296">
        <f t="shared" si="23"/>
        <v>783.95550000000003</v>
      </c>
      <c r="H79" s="8"/>
      <c r="I79" s="20">
        <v>44722</v>
      </c>
      <c r="J79" s="289">
        <v>29.310199999999998</v>
      </c>
      <c r="K79" s="290">
        <v>27.694200000000002</v>
      </c>
      <c r="L79" s="291">
        <v>23.209800000000001</v>
      </c>
      <c r="M79" s="291">
        <v>21.866499999999998</v>
      </c>
      <c r="O79" s="227">
        <f t="shared" si="16"/>
        <v>36.310199999999995</v>
      </c>
      <c r="R79" s="96">
        <f t="shared" si="18"/>
        <v>22.085165</v>
      </c>
      <c r="S79" s="6">
        <v>466.06979999999987</v>
      </c>
    </row>
    <row r="80" spans="1:19" ht="15" x14ac:dyDescent="0.25">
      <c r="A80" s="171">
        <v>41071</v>
      </c>
      <c r="B80" s="7">
        <f t="shared" si="17"/>
        <v>41092</v>
      </c>
      <c r="C80" s="113">
        <f t="shared" si="19"/>
        <v>639.64530000000013</v>
      </c>
      <c r="D80" s="19">
        <f t="shared" si="20"/>
        <v>605.12129999999979</v>
      </c>
      <c r="E80" s="34">
        <f t="shared" si="21"/>
        <v>495.67770000000002</v>
      </c>
      <c r="F80" s="39">
        <f t="shared" si="22"/>
        <v>467.05959999999982</v>
      </c>
      <c r="G80" s="296">
        <f t="shared" si="23"/>
        <v>786.64530000000002</v>
      </c>
      <c r="H80" s="8"/>
      <c r="I80" s="20">
        <v>44723</v>
      </c>
      <c r="J80" s="292">
        <v>29.532399999999999</v>
      </c>
      <c r="K80" s="293">
        <v>27.916399999999999</v>
      </c>
      <c r="L80" s="291">
        <v>23.209800000000001</v>
      </c>
      <c r="M80" s="291">
        <v>21.866499999999998</v>
      </c>
      <c r="O80" s="228">
        <f t="shared" si="16"/>
        <v>36.532399999999996</v>
      </c>
      <c r="R80" s="96">
        <f t="shared" si="18"/>
        <v>22.085165</v>
      </c>
      <c r="S80" s="6">
        <v>467.05959999999982</v>
      </c>
    </row>
    <row r="81" spans="1:19" ht="15" x14ac:dyDescent="0.25">
      <c r="A81" s="171">
        <v>41072</v>
      </c>
      <c r="B81" s="7">
        <f t="shared" si="17"/>
        <v>41093</v>
      </c>
      <c r="C81" s="113">
        <f t="shared" si="19"/>
        <v>642.11290000000008</v>
      </c>
      <c r="D81" s="19">
        <f t="shared" si="20"/>
        <v>607.50489999999979</v>
      </c>
      <c r="E81" s="34">
        <f t="shared" si="21"/>
        <v>496.85940000000005</v>
      </c>
      <c r="F81" s="39">
        <f t="shared" si="22"/>
        <v>468.04939999999976</v>
      </c>
      <c r="G81" s="296">
        <f t="shared" si="23"/>
        <v>789.11290000000008</v>
      </c>
      <c r="H81" s="8"/>
      <c r="I81" s="20">
        <v>44724</v>
      </c>
      <c r="J81" s="292">
        <v>29.532399999999999</v>
      </c>
      <c r="K81" s="293">
        <v>27.916399999999999</v>
      </c>
      <c r="L81" s="291">
        <v>23.209800000000001</v>
      </c>
      <c r="M81" s="291">
        <v>21.866499999999998</v>
      </c>
      <c r="O81" s="228">
        <f t="shared" si="16"/>
        <v>36.532399999999996</v>
      </c>
      <c r="R81" s="96">
        <f t="shared" si="18"/>
        <v>22.085165</v>
      </c>
      <c r="S81" s="6">
        <v>468.04939999999976</v>
      </c>
    </row>
    <row r="82" spans="1:19" ht="15" x14ac:dyDescent="0.25">
      <c r="A82" s="18">
        <v>41073</v>
      </c>
      <c r="B82" s="7">
        <f t="shared" si="17"/>
        <v>41094</v>
      </c>
      <c r="C82" s="113">
        <f t="shared" si="19"/>
        <v>644.58050000000003</v>
      </c>
      <c r="D82" s="19">
        <f t="shared" si="20"/>
        <v>609.88849999999979</v>
      </c>
      <c r="E82" s="34">
        <f t="shared" si="21"/>
        <v>498.04110000000009</v>
      </c>
      <c r="F82" s="39">
        <f t="shared" si="22"/>
        <v>469.03919999999977</v>
      </c>
      <c r="G82" s="296">
        <f t="shared" si="23"/>
        <v>791.58050000000003</v>
      </c>
      <c r="H82" s="8"/>
      <c r="I82" s="20">
        <v>44725</v>
      </c>
      <c r="J82" s="292">
        <v>29.532399999999999</v>
      </c>
      <c r="K82" s="293">
        <v>27.916399999999999</v>
      </c>
      <c r="L82" s="291">
        <v>23.209800000000001</v>
      </c>
      <c r="M82" s="291">
        <v>21.866499999999998</v>
      </c>
      <c r="O82" s="228">
        <f t="shared" si="16"/>
        <v>36.532399999999996</v>
      </c>
      <c r="R82" s="96">
        <f t="shared" si="18"/>
        <v>22.085165</v>
      </c>
      <c r="S82" s="213"/>
    </row>
    <row r="83" spans="1:19" ht="15" x14ac:dyDescent="0.25">
      <c r="A83" s="18">
        <v>41074</v>
      </c>
      <c r="B83" s="7">
        <f t="shared" si="17"/>
        <v>41095</v>
      </c>
      <c r="C83" s="113">
        <f t="shared" si="19"/>
        <v>650.14810000000011</v>
      </c>
      <c r="D83" s="19">
        <f t="shared" si="20"/>
        <v>615.47209999999995</v>
      </c>
      <c r="E83" s="34">
        <f t="shared" si="21"/>
        <v>500.93130000000008</v>
      </c>
      <c r="F83" s="39">
        <f t="shared" si="22"/>
        <v>470.40269999999981</v>
      </c>
      <c r="G83" s="296">
        <f t="shared" si="23"/>
        <v>797.14810000000011</v>
      </c>
      <c r="H83" s="8"/>
      <c r="I83" s="20">
        <v>44726</v>
      </c>
      <c r="J83" s="292">
        <v>29.532399999999999</v>
      </c>
      <c r="K83" s="293">
        <v>27.916399999999999</v>
      </c>
      <c r="L83" s="291">
        <v>23.209800000000001</v>
      </c>
      <c r="M83" s="291">
        <v>21.866499999999998</v>
      </c>
      <c r="O83" s="228">
        <f t="shared" si="16"/>
        <v>36.532399999999996</v>
      </c>
      <c r="R83" s="96">
        <f t="shared" si="18"/>
        <v>22.085165</v>
      </c>
      <c r="S83" s="213"/>
    </row>
    <row r="84" spans="1:19" ht="15" x14ac:dyDescent="0.25">
      <c r="A84" s="18">
        <v>41075</v>
      </c>
      <c r="B84" s="7">
        <f t="shared" si="17"/>
        <v>41096</v>
      </c>
      <c r="C84" s="113">
        <f t="shared" si="19"/>
        <v>655.7157000000002</v>
      </c>
      <c r="D84" s="19">
        <f t="shared" si="20"/>
        <v>621.0557</v>
      </c>
      <c r="E84" s="34">
        <f t="shared" si="21"/>
        <v>503.82150000000013</v>
      </c>
      <c r="F84" s="39">
        <f t="shared" si="22"/>
        <v>471.76619999999986</v>
      </c>
      <c r="G84" s="296">
        <f t="shared" si="23"/>
        <v>802.7157000000002</v>
      </c>
      <c r="H84" s="8"/>
      <c r="I84" s="20">
        <v>44727</v>
      </c>
      <c r="J84" s="292">
        <v>29.532399999999999</v>
      </c>
      <c r="K84" s="293">
        <v>27.916399999999999</v>
      </c>
      <c r="L84" s="291">
        <v>23.209800000000001</v>
      </c>
      <c r="M84" s="291">
        <v>21.866499999999998</v>
      </c>
      <c r="O84" s="228">
        <f t="shared" si="16"/>
        <v>36.532399999999996</v>
      </c>
      <c r="R84" s="96">
        <f t="shared" si="18"/>
        <v>22.085165</v>
      </c>
      <c r="S84" s="213"/>
    </row>
    <row r="85" spans="1:19" ht="15" x14ac:dyDescent="0.25">
      <c r="A85" s="18">
        <v>41076</v>
      </c>
      <c r="B85" s="7">
        <f t="shared" si="17"/>
        <v>41097</v>
      </c>
      <c r="C85" s="113">
        <f t="shared" si="19"/>
        <v>670.2333000000001</v>
      </c>
      <c r="D85" s="19">
        <f t="shared" si="20"/>
        <v>636.38930000000005</v>
      </c>
      <c r="E85" s="34">
        <f t="shared" si="21"/>
        <v>511.6117000000001</v>
      </c>
      <c r="F85" s="39">
        <f t="shared" si="22"/>
        <v>476.9996999999999</v>
      </c>
      <c r="G85" s="296">
        <f t="shared" si="23"/>
        <v>817.2333000000001</v>
      </c>
      <c r="H85" s="8"/>
      <c r="I85" s="20">
        <v>44728</v>
      </c>
      <c r="J85" s="292">
        <v>29.532399999999999</v>
      </c>
      <c r="K85" s="293">
        <v>27.916399999999999</v>
      </c>
      <c r="L85" s="291">
        <v>23.209800000000001</v>
      </c>
      <c r="M85" s="291">
        <v>21.866499999999998</v>
      </c>
      <c r="O85" s="228">
        <f t="shared" si="16"/>
        <v>36.532399999999996</v>
      </c>
      <c r="R85" s="96">
        <f t="shared" si="18"/>
        <v>22.085165</v>
      </c>
      <c r="S85" s="213"/>
    </row>
    <row r="86" spans="1:19" ht="15" x14ac:dyDescent="0.25">
      <c r="A86" s="18">
        <v>41077</v>
      </c>
      <c r="B86" s="7">
        <f t="shared" si="17"/>
        <v>41098</v>
      </c>
      <c r="C86" s="113">
        <f t="shared" si="19"/>
        <v>684.7509</v>
      </c>
      <c r="D86" s="19">
        <f t="shared" si="20"/>
        <v>651.7229000000001</v>
      </c>
      <c r="E86" s="34">
        <f t="shared" si="21"/>
        <v>519.40190000000007</v>
      </c>
      <c r="F86" s="39">
        <f t="shared" si="22"/>
        <v>482.23319999999995</v>
      </c>
      <c r="G86" s="296">
        <f t="shared" si="23"/>
        <v>831.7509</v>
      </c>
      <c r="H86" s="8"/>
      <c r="I86" s="20">
        <v>44729</v>
      </c>
      <c r="J86" s="292">
        <v>29.532399999999999</v>
      </c>
      <c r="K86" s="293">
        <v>27.916399999999999</v>
      </c>
      <c r="L86" s="291">
        <v>23.209800000000001</v>
      </c>
      <c r="M86" s="291">
        <v>21.866499999999998</v>
      </c>
      <c r="O86" s="228">
        <f t="shared" si="16"/>
        <v>36.532399999999996</v>
      </c>
      <c r="R86" s="96">
        <f t="shared" si="18"/>
        <v>22.085165</v>
      </c>
      <c r="S86" s="213"/>
    </row>
    <row r="87" spans="1:19" ht="15" x14ac:dyDescent="0.25">
      <c r="A87" s="171">
        <v>41078</v>
      </c>
      <c r="B87" s="7">
        <f t="shared" si="17"/>
        <v>41099</v>
      </c>
      <c r="C87" s="48">
        <v>700</v>
      </c>
      <c r="D87" s="21">
        <v>660</v>
      </c>
      <c r="E87" s="268">
        <v>565</v>
      </c>
      <c r="F87" s="40">
        <v>515</v>
      </c>
      <c r="G87" s="299">
        <v>800</v>
      </c>
      <c r="H87" s="8"/>
      <c r="I87" s="20">
        <v>44730</v>
      </c>
      <c r="J87" s="265">
        <v>29.845500000000001</v>
      </c>
      <c r="K87" s="215">
        <v>28.229499999999998</v>
      </c>
      <c r="L87" s="263">
        <v>23.209800000000001</v>
      </c>
      <c r="M87" s="215">
        <v>22</v>
      </c>
      <c r="O87" s="226">
        <f t="shared" si="16"/>
        <v>36.845500000000001</v>
      </c>
      <c r="R87" s="96">
        <f>+M87*1.01</f>
        <v>22.22</v>
      </c>
      <c r="S87" s="213"/>
    </row>
    <row r="88" spans="1:19" ht="15" hidden="1" outlineLevel="1" x14ac:dyDescent="0.25">
      <c r="A88" s="171">
        <v>41079</v>
      </c>
      <c r="B88" s="7">
        <f t="shared" si="17"/>
        <v>41100</v>
      </c>
      <c r="G88" s="296"/>
      <c r="H88" s="8"/>
      <c r="I88" s="20">
        <v>44731</v>
      </c>
      <c r="J88" s="265">
        <v>29.845500000000001</v>
      </c>
      <c r="K88" s="215">
        <v>28.229499999999998</v>
      </c>
      <c r="L88" s="263">
        <v>23.209800000000001</v>
      </c>
      <c r="M88" s="215">
        <v>22</v>
      </c>
      <c r="O88" s="226">
        <f t="shared" si="16"/>
        <v>36.845500000000001</v>
      </c>
      <c r="R88" s="96">
        <f t="shared" si="18"/>
        <v>22.22</v>
      </c>
      <c r="S88" s="213"/>
    </row>
    <row r="89" spans="1:19" ht="14.4" hidden="1" customHeight="1" outlineLevel="1" x14ac:dyDescent="0.25">
      <c r="A89" s="18">
        <v>41080</v>
      </c>
      <c r="B89" s="18">
        <f t="shared" si="17"/>
        <v>41101</v>
      </c>
      <c r="C89" s="48"/>
      <c r="D89" s="19"/>
      <c r="E89" s="142"/>
      <c r="F89" s="39"/>
      <c r="G89" s="296"/>
      <c r="H89" s="8"/>
      <c r="I89" s="20">
        <v>44732</v>
      </c>
      <c r="J89" s="265">
        <v>29.845500000000001</v>
      </c>
      <c r="K89" s="215">
        <v>28.229499999999998</v>
      </c>
      <c r="L89" s="263">
        <v>23.209800000000001</v>
      </c>
      <c r="M89" s="215">
        <v>22</v>
      </c>
      <c r="O89" s="226">
        <f t="shared" si="16"/>
        <v>36.845500000000001</v>
      </c>
      <c r="R89" s="96">
        <f t="shared" si="18"/>
        <v>22.22</v>
      </c>
      <c r="S89" s="213"/>
    </row>
    <row r="90" spans="1:19" ht="14.4" hidden="1" customHeight="1" outlineLevel="1" x14ac:dyDescent="0.25">
      <c r="A90" s="18">
        <v>41081</v>
      </c>
      <c r="B90" s="18">
        <f t="shared" si="17"/>
        <v>41102</v>
      </c>
      <c r="C90" s="48" t="s">
        <v>0</v>
      </c>
      <c r="D90" s="19"/>
      <c r="E90" s="142"/>
      <c r="F90" s="39"/>
      <c r="G90" s="296"/>
      <c r="H90" s="8"/>
      <c r="I90" s="20">
        <v>44733</v>
      </c>
      <c r="J90" s="265">
        <v>29.845500000000001</v>
      </c>
      <c r="K90" s="215">
        <v>28.229499999999998</v>
      </c>
      <c r="L90" s="263">
        <v>23.209800000000001</v>
      </c>
      <c r="M90" s="215">
        <v>22</v>
      </c>
      <c r="O90" s="226">
        <f t="shared" si="16"/>
        <v>36.845500000000001</v>
      </c>
      <c r="R90" s="96">
        <f t="shared" si="18"/>
        <v>22.22</v>
      </c>
      <c r="S90" s="213"/>
    </row>
    <row r="91" spans="1:19" ht="14.4" hidden="1" customHeight="1" outlineLevel="1" x14ac:dyDescent="0.25">
      <c r="A91" s="18">
        <v>41082</v>
      </c>
      <c r="B91" s="18">
        <f t="shared" si="17"/>
        <v>41103</v>
      </c>
      <c r="C91" s="48"/>
      <c r="D91" s="19"/>
      <c r="E91" s="142"/>
      <c r="F91" s="39"/>
      <c r="G91" s="296"/>
      <c r="H91" s="8"/>
      <c r="I91" s="20">
        <v>44734</v>
      </c>
      <c r="J91" s="265">
        <v>29.845500000000001</v>
      </c>
      <c r="K91" s="215">
        <v>28.229499999999998</v>
      </c>
      <c r="L91" s="263">
        <v>23.209800000000001</v>
      </c>
      <c r="M91" s="215">
        <v>22</v>
      </c>
      <c r="O91" s="226">
        <f t="shared" si="16"/>
        <v>36.845500000000001</v>
      </c>
      <c r="R91" s="96">
        <f t="shared" si="18"/>
        <v>22.22</v>
      </c>
      <c r="S91" s="213"/>
    </row>
    <row r="92" spans="1:19" ht="14.4" hidden="1" customHeight="1" outlineLevel="1" x14ac:dyDescent="0.25">
      <c r="A92" s="18">
        <v>41083</v>
      </c>
      <c r="B92" s="18">
        <f t="shared" si="17"/>
        <v>41104</v>
      </c>
      <c r="C92" s="48"/>
      <c r="D92" s="19"/>
      <c r="E92" s="142"/>
      <c r="F92" s="39"/>
      <c r="G92" s="296"/>
      <c r="H92" s="8"/>
      <c r="I92" s="20">
        <v>44735</v>
      </c>
      <c r="J92" s="265">
        <v>29.845500000000001</v>
      </c>
      <c r="K92" s="215">
        <v>28.229499999999998</v>
      </c>
      <c r="L92" s="263">
        <v>23.209800000000001</v>
      </c>
      <c r="M92" s="215">
        <v>22</v>
      </c>
      <c r="O92" s="226">
        <f t="shared" si="16"/>
        <v>36.845500000000001</v>
      </c>
      <c r="R92" s="96">
        <f t="shared" si="18"/>
        <v>22.22</v>
      </c>
      <c r="S92" s="213"/>
    </row>
    <row r="93" spans="1:19" ht="14.4" hidden="1" customHeight="1" outlineLevel="1" x14ac:dyDescent="0.25">
      <c r="A93" s="18">
        <v>41084</v>
      </c>
      <c r="B93" s="18">
        <f t="shared" si="17"/>
        <v>41105</v>
      </c>
      <c r="C93" s="48"/>
      <c r="D93" s="19"/>
      <c r="E93" s="142"/>
      <c r="F93" s="39"/>
      <c r="G93" s="296"/>
      <c r="H93" s="8"/>
      <c r="I93" s="20">
        <v>44736</v>
      </c>
      <c r="J93" s="265">
        <v>29.845500000000001</v>
      </c>
      <c r="K93" s="215">
        <v>28.229499999999998</v>
      </c>
      <c r="L93" s="263">
        <v>23.209800000000001</v>
      </c>
      <c r="M93" s="215">
        <v>22</v>
      </c>
      <c r="O93" s="226">
        <f t="shared" si="16"/>
        <v>36.845500000000001</v>
      </c>
      <c r="R93" s="96">
        <f t="shared" si="18"/>
        <v>22.22</v>
      </c>
      <c r="S93" s="213"/>
    </row>
    <row r="94" spans="1:19" ht="14.4" customHeight="1" collapsed="1" x14ac:dyDescent="0.25">
      <c r="A94" s="171">
        <v>41085</v>
      </c>
      <c r="B94" s="18">
        <f t="shared" si="17"/>
        <v>41106</v>
      </c>
      <c r="C94" s="48">
        <v>826</v>
      </c>
      <c r="D94" s="21">
        <v>730</v>
      </c>
      <c r="E94" s="142">
        <v>660</v>
      </c>
      <c r="F94" s="40">
        <v>610</v>
      </c>
      <c r="G94" s="299">
        <v>926</v>
      </c>
      <c r="H94" s="8"/>
      <c r="I94" s="20">
        <v>44737</v>
      </c>
      <c r="J94" s="264">
        <v>32</v>
      </c>
      <c r="K94" s="222">
        <v>30.3</v>
      </c>
      <c r="L94" s="214">
        <v>24.391499999999997</v>
      </c>
      <c r="M94" s="264">
        <v>22.856300000000001</v>
      </c>
      <c r="O94" s="216">
        <f t="shared" si="16"/>
        <v>39</v>
      </c>
      <c r="R94" s="96">
        <f t="shared" si="18"/>
        <v>23.084863000000002</v>
      </c>
      <c r="S94" s="213"/>
    </row>
    <row r="95" spans="1:19" ht="15" hidden="1" outlineLevel="1" x14ac:dyDescent="0.25">
      <c r="A95" s="171">
        <v>41086</v>
      </c>
      <c r="B95" s="18">
        <f t="shared" si="17"/>
        <v>41107</v>
      </c>
      <c r="G95" s="296"/>
      <c r="H95" s="8"/>
      <c r="I95" s="20">
        <v>44738</v>
      </c>
      <c r="J95" s="264">
        <v>32</v>
      </c>
      <c r="K95" s="222">
        <v>30.3</v>
      </c>
      <c r="L95" s="214">
        <v>24.391499999999997</v>
      </c>
      <c r="M95" s="264">
        <v>22.856300000000001</v>
      </c>
      <c r="O95" s="216">
        <f t="shared" si="16"/>
        <v>39</v>
      </c>
      <c r="R95" s="96">
        <f t="shared" si="18"/>
        <v>23.084863000000002</v>
      </c>
      <c r="S95" s="213"/>
    </row>
    <row r="96" spans="1:19" ht="14.4" hidden="1" customHeight="1" outlineLevel="1" x14ac:dyDescent="0.25">
      <c r="A96" s="18">
        <v>41087</v>
      </c>
      <c r="B96" s="18">
        <f t="shared" si="17"/>
        <v>41108</v>
      </c>
      <c r="C96" s="48"/>
      <c r="D96" s="19"/>
      <c r="E96" s="142"/>
      <c r="F96" s="39"/>
      <c r="G96" s="296"/>
      <c r="H96" s="8"/>
      <c r="I96" s="20">
        <v>44739</v>
      </c>
      <c r="J96" s="264">
        <v>32</v>
      </c>
      <c r="K96" s="222">
        <v>30.3</v>
      </c>
      <c r="L96" s="214">
        <v>24.391499999999997</v>
      </c>
      <c r="M96" s="264">
        <v>22.856300000000001</v>
      </c>
      <c r="O96" s="216">
        <f t="shared" si="16"/>
        <v>39</v>
      </c>
      <c r="R96" s="96">
        <f t="shared" si="18"/>
        <v>23.084863000000002</v>
      </c>
      <c r="S96" s="213"/>
    </row>
    <row r="97" spans="1:19" ht="14.4" hidden="1" customHeight="1" outlineLevel="1" x14ac:dyDescent="0.25">
      <c r="A97" s="18">
        <v>41088</v>
      </c>
      <c r="B97" s="18">
        <f t="shared" si="17"/>
        <v>41109</v>
      </c>
      <c r="C97" s="48"/>
      <c r="D97" s="19"/>
      <c r="E97" s="142"/>
      <c r="F97" s="39"/>
      <c r="G97" s="296"/>
      <c r="H97" s="8"/>
      <c r="I97" s="20">
        <v>44740</v>
      </c>
      <c r="J97" s="264">
        <v>32</v>
      </c>
      <c r="K97" s="222">
        <v>30.3</v>
      </c>
      <c r="L97" s="214">
        <v>24.391499999999997</v>
      </c>
      <c r="M97" s="264">
        <v>22.856300000000001</v>
      </c>
      <c r="O97" s="216">
        <f t="shared" si="16"/>
        <v>39</v>
      </c>
      <c r="R97" s="96">
        <f t="shared" si="18"/>
        <v>23.084863000000002</v>
      </c>
      <c r="S97" s="213"/>
    </row>
    <row r="98" spans="1:19" ht="14.4" hidden="1" customHeight="1" outlineLevel="1" x14ac:dyDescent="0.25">
      <c r="A98" s="18">
        <v>41089</v>
      </c>
      <c r="B98" s="18">
        <f t="shared" si="17"/>
        <v>41110</v>
      </c>
      <c r="C98" s="48"/>
      <c r="D98" s="19"/>
      <c r="E98" s="142"/>
      <c r="F98" s="39"/>
      <c r="G98" s="296"/>
      <c r="H98" s="8"/>
      <c r="I98" s="20">
        <v>44741</v>
      </c>
      <c r="J98" s="264">
        <v>32</v>
      </c>
      <c r="K98" s="222">
        <v>30.3</v>
      </c>
      <c r="L98" s="214">
        <v>24.391499999999997</v>
      </c>
      <c r="M98" s="264">
        <v>22.856300000000001</v>
      </c>
      <c r="O98" s="216">
        <f t="shared" si="16"/>
        <v>39</v>
      </c>
      <c r="R98" s="96">
        <f t="shared" si="18"/>
        <v>23.084863000000002</v>
      </c>
      <c r="S98" s="213"/>
    </row>
    <row r="99" spans="1:19" ht="14.4" hidden="1" customHeight="1" outlineLevel="1" x14ac:dyDescent="0.25">
      <c r="A99" s="18">
        <v>41090</v>
      </c>
      <c r="B99" s="18">
        <f t="shared" si="17"/>
        <v>41111</v>
      </c>
      <c r="C99" s="48"/>
      <c r="D99" s="19"/>
      <c r="E99" s="142"/>
      <c r="F99" s="39"/>
      <c r="G99" s="296"/>
      <c r="H99" s="8"/>
      <c r="I99" s="20">
        <v>44742</v>
      </c>
      <c r="J99" s="264">
        <v>32</v>
      </c>
      <c r="K99" s="222">
        <v>30.3</v>
      </c>
      <c r="L99" s="214">
        <v>24.391499999999997</v>
      </c>
      <c r="M99" s="264">
        <v>22.856300000000001</v>
      </c>
      <c r="O99" s="216">
        <f t="shared" si="16"/>
        <v>39</v>
      </c>
      <c r="R99" s="96">
        <f t="shared" si="18"/>
        <v>23.084863000000002</v>
      </c>
      <c r="S99" s="213"/>
    </row>
    <row r="100" spans="1:19" ht="14.4" hidden="1" customHeight="1" outlineLevel="1" x14ac:dyDescent="0.25">
      <c r="A100" s="18">
        <v>41091</v>
      </c>
      <c r="B100" s="18">
        <f t="shared" si="17"/>
        <v>41112</v>
      </c>
      <c r="C100" s="48"/>
      <c r="D100" s="19"/>
      <c r="E100" s="142"/>
      <c r="F100" s="39"/>
      <c r="G100" s="296"/>
      <c r="H100" s="8"/>
      <c r="I100" s="20">
        <v>44743</v>
      </c>
      <c r="J100" s="264">
        <v>32</v>
      </c>
      <c r="K100" s="222">
        <v>30.3</v>
      </c>
      <c r="L100" s="214">
        <v>24.391499999999997</v>
      </c>
      <c r="M100" s="264">
        <v>22.856300000000001</v>
      </c>
      <c r="O100" s="216">
        <f t="shared" si="16"/>
        <v>39</v>
      </c>
      <c r="R100" s="96">
        <f t="shared" si="18"/>
        <v>23.084863000000002</v>
      </c>
      <c r="S100" s="213"/>
    </row>
    <row r="101" spans="1:19" ht="14.4" customHeight="1" collapsed="1" x14ac:dyDescent="0.25">
      <c r="A101" s="171">
        <v>41092</v>
      </c>
      <c r="B101" s="18">
        <f t="shared" si="17"/>
        <v>41113</v>
      </c>
      <c r="C101" s="48">
        <v>930</v>
      </c>
      <c r="D101" s="21">
        <v>840</v>
      </c>
      <c r="E101" s="142">
        <v>790</v>
      </c>
      <c r="F101" s="40">
        <v>750</v>
      </c>
      <c r="G101" s="268">
        <v>1100</v>
      </c>
      <c r="H101" s="8"/>
      <c r="I101" s="20">
        <v>44744</v>
      </c>
      <c r="J101" s="264">
        <v>32</v>
      </c>
      <c r="K101" s="222">
        <v>30.3</v>
      </c>
      <c r="L101" s="214">
        <v>24.391499999999997</v>
      </c>
      <c r="M101" s="264">
        <v>22.856300000000001</v>
      </c>
      <c r="O101" s="216">
        <f t="shared" si="16"/>
        <v>39</v>
      </c>
      <c r="R101" s="96">
        <f t="shared" si="18"/>
        <v>23.084863000000002</v>
      </c>
      <c r="S101" s="213"/>
    </row>
    <row r="102" spans="1:19" ht="15" hidden="1" outlineLevel="1" x14ac:dyDescent="0.25">
      <c r="A102" s="174">
        <v>41093</v>
      </c>
      <c r="B102" s="18">
        <f t="shared" si="17"/>
        <v>41114</v>
      </c>
      <c r="G102" s="296"/>
      <c r="H102" s="8"/>
      <c r="I102" s="20">
        <v>44745</v>
      </c>
      <c r="J102" s="264">
        <v>32</v>
      </c>
      <c r="K102" s="222">
        <v>30.3</v>
      </c>
      <c r="L102" s="214">
        <v>24.391499999999997</v>
      </c>
      <c r="M102" s="264">
        <v>22.856300000000001</v>
      </c>
      <c r="O102" s="216">
        <f t="shared" si="16"/>
        <v>39</v>
      </c>
      <c r="R102" s="96">
        <f t="shared" si="18"/>
        <v>23.084863000000002</v>
      </c>
      <c r="S102" s="213"/>
    </row>
    <row r="103" spans="1:19" ht="14.4" hidden="1" customHeight="1" outlineLevel="1" x14ac:dyDescent="0.25">
      <c r="A103" s="173">
        <v>41094</v>
      </c>
      <c r="B103" s="18">
        <f t="shared" si="17"/>
        <v>41115</v>
      </c>
      <c r="C103" s="48"/>
      <c r="D103" s="19"/>
      <c r="E103" s="142"/>
      <c r="F103" s="39"/>
      <c r="G103" s="296"/>
      <c r="H103" s="8"/>
      <c r="I103" s="20">
        <v>44746</v>
      </c>
      <c r="J103" s="287">
        <v>35.1</v>
      </c>
      <c r="K103" s="283">
        <v>33.5</v>
      </c>
      <c r="L103" s="127">
        <v>26.1</v>
      </c>
      <c r="M103" s="84">
        <v>23.23</v>
      </c>
      <c r="O103" s="219">
        <f t="shared" si="16"/>
        <v>42.1</v>
      </c>
      <c r="R103" s="262"/>
    </row>
    <row r="104" spans="1:19" ht="14.4" hidden="1" customHeight="1" outlineLevel="1" x14ac:dyDescent="0.25">
      <c r="A104" s="18">
        <v>41095</v>
      </c>
      <c r="B104" s="18">
        <f t="shared" si="17"/>
        <v>41116</v>
      </c>
      <c r="C104" s="48"/>
      <c r="D104" s="19"/>
      <c r="E104" s="142"/>
      <c r="F104" s="39"/>
      <c r="G104" s="296"/>
      <c r="H104" s="8"/>
      <c r="I104" s="20">
        <v>44747</v>
      </c>
      <c r="J104" s="287">
        <v>35.1</v>
      </c>
      <c r="K104" s="284">
        <v>33.5</v>
      </c>
      <c r="L104" s="127">
        <v>26.1</v>
      </c>
      <c r="M104" s="84">
        <v>23.23</v>
      </c>
      <c r="O104" s="219">
        <f t="shared" si="16"/>
        <v>42.1</v>
      </c>
      <c r="R104" s="262"/>
    </row>
    <row r="105" spans="1:19" ht="14.4" hidden="1" customHeight="1" outlineLevel="1" x14ac:dyDescent="0.25">
      <c r="A105" s="18">
        <v>41096</v>
      </c>
      <c r="B105" s="18">
        <f t="shared" si="17"/>
        <v>41117</v>
      </c>
      <c r="C105" s="48"/>
      <c r="D105" s="19"/>
      <c r="E105" s="142"/>
      <c r="F105" s="39"/>
      <c r="G105" s="296"/>
      <c r="H105" s="8"/>
      <c r="I105" s="20">
        <v>44748</v>
      </c>
      <c r="J105" s="285">
        <v>44.05</v>
      </c>
      <c r="K105" s="282">
        <v>43.25</v>
      </c>
      <c r="L105" s="286">
        <v>31</v>
      </c>
      <c r="M105" s="127">
        <v>27.1</v>
      </c>
      <c r="O105" s="229">
        <f t="shared" si="16"/>
        <v>51.05</v>
      </c>
      <c r="R105" s="262"/>
    </row>
    <row r="106" spans="1:19" ht="14.4" hidden="1" customHeight="1" outlineLevel="1" x14ac:dyDescent="0.25">
      <c r="A106" s="18">
        <v>41097</v>
      </c>
      <c r="B106" s="18">
        <f t="shared" si="17"/>
        <v>41118</v>
      </c>
      <c r="C106" s="48"/>
      <c r="D106" s="19"/>
      <c r="E106" s="142"/>
      <c r="F106" s="39"/>
      <c r="G106" s="296"/>
      <c r="H106" s="8"/>
      <c r="I106" s="20">
        <v>44749</v>
      </c>
      <c r="J106" s="285">
        <v>44.05</v>
      </c>
      <c r="K106" s="282">
        <v>43.25</v>
      </c>
      <c r="L106" s="286">
        <v>31</v>
      </c>
      <c r="M106" s="127">
        <v>27.1</v>
      </c>
      <c r="O106" s="229">
        <f t="shared" si="16"/>
        <v>51.05</v>
      </c>
      <c r="R106" s="262"/>
    </row>
    <row r="107" spans="1:19" ht="14.4" hidden="1" customHeight="1" outlineLevel="1" x14ac:dyDescent="0.25">
      <c r="A107" s="18">
        <v>41098</v>
      </c>
      <c r="B107" s="18">
        <f t="shared" si="17"/>
        <v>41119</v>
      </c>
      <c r="C107" s="48"/>
      <c r="D107" s="19"/>
      <c r="E107" s="142"/>
      <c r="F107" s="39"/>
      <c r="G107" s="296"/>
      <c r="H107" s="8"/>
      <c r="I107" s="20">
        <v>44750</v>
      </c>
      <c r="J107" s="155"/>
      <c r="K107" s="281"/>
      <c r="L107" s="131"/>
      <c r="M107" s="125"/>
      <c r="O107" s="226"/>
      <c r="R107" s="262"/>
    </row>
    <row r="108" spans="1:19" ht="14.4" customHeight="1" collapsed="1" x14ac:dyDescent="0.25">
      <c r="A108" s="171">
        <v>41099</v>
      </c>
      <c r="B108" s="18">
        <f t="shared" si="17"/>
        <v>41120</v>
      </c>
      <c r="C108" s="48">
        <v>1090</v>
      </c>
      <c r="D108" s="21">
        <v>945</v>
      </c>
      <c r="E108" s="142">
        <v>890</v>
      </c>
      <c r="F108" s="40">
        <v>830</v>
      </c>
      <c r="G108" s="268">
        <v>1290</v>
      </c>
      <c r="H108" s="8"/>
      <c r="I108" s="20">
        <v>44751</v>
      </c>
      <c r="J108" s="164"/>
      <c r="K108" s="281"/>
      <c r="L108" s="132"/>
      <c r="M108" s="126"/>
      <c r="O108" s="226"/>
      <c r="R108" s="262"/>
    </row>
    <row r="109" spans="1:19" ht="15" hidden="1" outlineLevel="1" x14ac:dyDescent="0.25">
      <c r="A109" s="171">
        <v>41100</v>
      </c>
      <c r="B109" s="18">
        <f t="shared" si="17"/>
        <v>41121</v>
      </c>
      <c r="G109" s="296"/>
      <c r="H109" s="8"/>
      <c r="I109" s="20">
        <v>44752</v>
      </c>
      <c r="J109" s="99"/>
      <c r="K109" s="99"/>
      <c r="L109" s="101"/>
      <c r="M109" s="101"/>
      <c r="O109" s="213"/>
      <c r="R109" s="262"/>
    </row>
    <row r="110" spans="1:19" ht="14.4" hidden="1" customHeight="1" outlineLevel="1" x14ac:dyDescent="0.25">
      <c r="A110" s="18">
        <v>41101</v>
      </c>
      <c r="B110" s="18">
        <f t="shared" si="17"/>
        <v>41122</v>
      </c>
      <c r="C110" s="48"/>
      <c r="D110" s="19"/>
      <c r="E110" s="142"/>
      <c r="F110" s="39"/>
      <c r="G110" s="296"/>
      <c r="H110" s="8"/>
      <c r="I110" s="20">
        <v>44753</v>
      </c>
      <c r="J110" s="156"/>
      <c r="K110" s="99"/>
      <c r="L110" s="100"/>
      <c r="M110" s="101"/>
      <c r="O110" s="213"/>
      <c r="R110" s="262"/>
    </row>
    <row r="111" spans="1:19" ht="14.4" hidden="1" customHeight="1" outlineLevel="1" x14ac:dyDescent="0.25">
      <c r="A111" s="18">
        <v>41102</v>
      </c>
      <c r="B111" s="18">
        <f t="shared" si="17"/>
        <v>41123</v>
      </c>
      <c r="C111" s="48"/>
      <c r="D111" s="19"/>
      <c r="E111" s="142"/>
      <c r="F111" s="39"/>
      <c r="G111" s="296"/>
      <c r="H111" s="8"/>
      <c r="I111" s="20">
        <v>44754</v>
      </c>
      <c r="J111" s="156"/>
      <c r="K111" s="99"/>
      <c r="L111" s="100"/>
      <c r="M111" s="101"/>
      <c r="O111" s="213"/>
      <c r="R111" s="262"/>
    </row>
    <row r="112" spans="1:19" ht="14.4" hidden="1" customHeight="1" outlineLevel="1" x14ac:dyDescent="0.25">
      <c r="A112" s="18">
        <v>41103</v>
      </c>
      <c r="B112" s="18">
        <f t="shared" si="17"/>
        <v>41124</v>
      </c>
      <c r="C112" s="48"/>
      <c r="D112" s="19"/>
      <c r="E112" s="142"/>
      <c r="F112" s="39"/>
      <c r="G112" s="296"/>
      <c r="H112" s="8"/>
      <c r="I112" s="20">
        <v>44755</v>
      </c>
      <c r="J112" s="156"/>
      <c r="K112" s="99"/>
      <c r="L112" s="100"/>
      <c r="M112" s="101"/>
      <c r="O112" s="213"/>
      <c r="R112" s="262"/>
    </row>
    <row r="113" spans="1:18" ht="14.4" hidden="1" customHeight="1" outlineLevel="1" x14ac:dyDescent="0.25">
      <c r="A113" s="18">
        <v>41104</v>
      </c>
      <c r="B113" s="18">
        <f t="shared" si="17"/>
        <v>41125</v>
      </c>
      <c r="C113" s="48"/>
      <c r="D113" s="19"/>
      <c r="E113" s="142"/>
      <c r="F113" s="39"/>
      <c r="G113" s="296"/>
      <c r="H113" s="8"/>
      <c r="I113" s="20">
        <v>44756</v>
      </c>
      <c r="J113" s="157"/>
      <c r="K113" s="102">
        <v>0</v>
      </c>
      <c r="L113" s="103">
        <v>0</v>
      </c>
      <c r="M113" s="104">
        <v>0</v>
      </c>
      <c r="O113" s="213"/>
      <c r="R113" s="262"/>
    </row>
    <row r="114" spans="1:18" ht="14.4" hidden="1" customHeight="1" outlineLevel="1" x14ac:dyDescent="0.25">
      <c r="A114" s="18">
        <v>41105</v>
      </c>
      <c r="B114" s="18">
        <f t="shared" si="17"/>
        <v>41126</v>
      </c>
      <c r="C114" s="48"/>
      <c r="D114" s="19"/>
      <c r="E114" s="142"/>
      <c r="F114" s="39"/>
      <c r="G114" s="296"/>
      <c r="H114" s="8"/>
      <c r="I114" s="20">
        <v>44757</v>
      </c>
      <c r="J114" s="157"/>
      <c r="K114" s="102">
        <v>0</v>
      </c>
      <c r="L114" s="103">
        <v>0</v>
      </c>
      <c r="M114" s="104">
        <v>0</v>
      </c>
      <c r="O114" s="213"/>
      <c r="R114" s="262"/>
    </row>
    <row r="115" spans="1:18" ht="14.4" customHeight="1" collapsed="1" x14ac:dyDescent="0.25">
      <c r="A115" s="171">
        <v>41106</v>
      </c>
      <c r="B115" s="18">
        <f t="shared" si="17"/>
        <v>41127</v>
      </c>
      <c r="C115" s="36">
        <v>1210</v>
      </c>
      <c r="D115" s="21">
        <v>1180</v>
      </c>
      <c r="E115" s="142">
        <v>1008</v>
      </c>
      <c r="F115" s="40">
        <v>875</v>
      </c>
      <c r="G115" s="268">
        <v>1550</v>
      </c>
      <c r="H115" s="8"/>
      <c r="I115" s="20">
        <v>44758</v>
      </c>
      <c r="J115" s="157"/>
      <c r="K115" s="102">
        <v>0</v>
      </c>
      <c r="L115" s="103">
        <v>0</v>
      </c>
      <c r="M115" s="104">
        <v>0</v>
      </c>
      <c r="O115" s="213"/>
      <c r="R115" s="262"/>
    </row>
    <row r="116" spans="1:18" ht="15" hidden="1" outlineLevel="1" x14ac:dyDescent="0.25">
      <c r="A116" s="171">
        <v>41107</v>
      </c>
      <c r="B116" s="18">
        <f t="shared" si="17"/>
        <v>41128</v>
      </c>
      <c r="G116" s="296"/>
      <c r="H116" s="8"/>
      <c r="I116" s="20">
        <v>44759</v>
      </c>
      <c r="J116" s="157"/>
      <c r="K116" s="102">
        <v>0</v>
      </c>
      <c r="L116" s="103">
        <v>0</v>
      </c>
      <c r="M116" s="104">
        <v>0</v>
      </c>
      <c r="O116" s="213"/>
      <c r="R116" s="262"/>
    </row>
    <row r="117" spans="1:18" ht="14.4" hidden="1" customHeight="1" outlineLevel="1" x14ac:dyDescent="0.25">
      <c r="A117" s="18">
        <v>41108</v>
      </c>
      <c r="B117" s="18">
        <f t="shared" si="17"/>
        <v>41129</v>
      </c>
      <c r="C117" s="36"/>
      <c r="D117" s="19"/>
      <c r="E117" s="142"/>
      <c r="F117" s="39"/>
      <c r="G117" s="296"/>
      <c r="H117" s="8"/>
      <c r="I117" s="20">
        <v>44760</v>
      </c>
      <c r="J117" s="157"/>
      <c r="K117" s="102">
        <v>0</v>
      </c>
      <c r="L117" s="103">
        <v>0</v>
      </c>
      <c r="M117" s="104">
        <v>0</v>
      </c>
      <c r="O117" s="213"/>
      <c r="R117" s="262"/>
    </row>
    <row r="118" spans="1:18" ht="14.4" hidden="1" customHeight="1" outlineLevel="1" x14ac:dyDescent="0.25">
      <c r="A118" s="18">
        <v>41109</v>
      </c>
      <c r="B118" s="18">
        <f t="shared" si="17"/>
        <v>41130</v>
      </c>
      <c r="C118" s="36"/>
      <c r="D118" s="19"/>
      <c r="E118" s="142"/>
      <c r="F118" s="39"/>
      <c r="G118" s="296"/>
      <c r="H118" s="8"/>
      <c r="I118" s="20">
        <v>44761</v>
      </c>
      <c r="J118" s="157"/>
      <c r="K118" s="102">
        <v>0</v>
      </c>
      <c r="L118" s="103">
        <v>0</v>
      </c>
      <c r="M118" s="104">
        <v>0</v>
      </c>
      <c r="O118" s="213"/>
      <c r="R118" s="262"/>
    </row>
    <row r="119" spans="1:18" ht="14.4" hidden="1" customHeight="1" outlineLevel="1" x14ac:dyDescent="0.25">
      <c r="A119" s="18">
        <v>41110</v>
      </c>
      <c r="B119" s="18">
        <f t="shared" si="17"/>
        <v>41131</v>
      </c>
      <c r="C119" s="36"/>
      <c r="D119" s="19"/>
      <c r="E119" s="142"/>
      <c r="F119" s="39"/>
      <c r="G119" s="296"/>
      <c r="H119" s="8"/>
      <c r="I119" s="20">
        <v>44762</v>
      </c>
      <c r="J119" s="157"/>
      <c r="K119" s="102">
        <v>0</v>
      </c>
      <c r="L119" s="103">
        <v>0</v>
      </c>
      <c r="M119" s="104">
        <v>0</v>
      </c>
      <c r="O119" s="213"/>
      <c r="R119" s="262"/>
    </row>
    <row r="120" spans="1:18" ht="14.4" hidden="1" customHeight="1" outlineLevel="1" x14ac:dyDescent="0.25">
      <c r="A120" s="18">
        <v>41111</v>
      </c>
      <c r="B120" s="18">
        <f t="shared" si="17"/>
        <v>41132</v>
      </c>
      <c r="C120" s="36"/>
      <c r="D120" s="19"/>
      <c r="E120" s="142"/>
      <c r="F120" s="39"/>
      <c r="G120" s="296"/>
      <c r="H120" s="8"/>
      <c r="I120" s="20">
        <v>44763</v>
      </c>
      <c r="J120" s="157"/>
      <c r="K120" s="102">
        <v>0</v>
      </c>
      <c r="L120" s="103">
        <v>0</v>
      </c>
      <c r="M120" s="104">
        <v>0</v>
      </c>
      <c r="O120" s="213"/>
      <c r="R120" s="262"/>
    </row>
    <row r="121" spans="1:18" ht="14.4" hidden="1" customHeight="1" outlineLevel="1" x14ac:dyDescent="0.25">
      <c r="A121" s="18">
        <v>41112</v>
      </c>
      <c r="B121" s="18">
        <f t="shared" si="17"/>
        <v>41133</v>
      </c>
      <c r="C121" s="36"/>
      <c r="D121" s="19"/>
      <c r="E121" s="142"/>
      <c r="F121" s="39"/>
      <c r="G121" s="296"/>
      <c r="H121" s="8"/>
      <c r="I121" s="20">
        <v>44764</v>
      </c>
      <c r="J121" s="157"/>
      <c r="K121" s="102">
        <v>0</v>
      </c>
      <c r="L121" s="103">
        <v>0</v>
      </c>
      <c r="M121" s="104">
        <v>0</v>
      </c>
      <c r="O121" s="213"/>
      <c r="R121" s="262"/>
    </row>
    <row r="122" spans="1:18" ht="14.4" customHeight="1" collapsed="1" x14ac:dyDescent="0.25">
      <c r="A122" s="171">
        <v>41113</v>
      </c>
      <c r="B122" s="18">
        <f t="shared" si="17"/>
        <v>41134</v>
      </c>
      <c r="C122" s="36">
        <v>1348</v>
      </c>
      <c r="D122" s="21">
        <v>1318</v>
      </c>
      <c r="E122" s="142">
        <v>1147</v>
      </c>
      <c r="F122" s="40">
        <v>898</v>
      </c>
      <c r="G122" s="268">
        <v>1800</v>
      </c>
      <c r="H122" s="8"/>
      <c r="I122" s="20">
        <v>44765</v>
      </c>
      <c r="J122" s="157"/>
      <c r="K122" s="102">
        <v>0</v>
      </c>
      <c r="L122" s="103">
        <v>0</v>
      </c>
      <c r="M122" s="104">
        <v>0</v>
      </c>
      <c r="O122" s="213"/>
      <c r="R122" s="262"/>
    </row>
    <row r="123" spans="1:18" ht="15" hidden="1" outlineLevel="1" x14ac:dyDescent="0.25">
      <c r="A123" s="171">
        <v>41114</v>
      </c>
      <c r="B123" s="18">
        <f t="shared" si="17"/>
        <v>41135</v>
      </c>
      <c r="G123" s="296"/>
      <c r="H123" s="8"/>
      <c r="I123" s="20">
        <v>44766</v>
      </c>
      <c r="J123" s="157"/>
      <c r="K123" s="102">
        <v>0</v>
      </c>
      <c r="L123" s="103">
        <v>0</v>
      </c>
      <c r="M123" s="104">
        <v>0</v>
      </c>
      <c r="O123" s="213"/>
      <c r="R123" s="262"/>
    </row>
    <row r="124" spans="1:18" ht="14.4" hidden="1" customHeight="1" outlineLevel="1" x14ac:dyDescent="0.25">
      <c r="A124" s="18">
        <v>41115</v>
      </c>
      <c r="B124" s="18">
        <f t="shared" si="17"/>
        <v>41136</v>
      </c>
      <c r="C124" s="36"/>
      <c r="D124" s="19"/>
      <c r="E124" s="142"/>
      <c r="F124" s="39"/>
      <c r="G124" s="296"/>
      <c r="H124" s="8"/>
      <c r="I124" s="20">
        <v>44767</v>
      </c>
      <c r="J124" s="157"/>
      <c r="K124" s="102">
        <v>0</v>
      </c>
      <c r="L124" s="103">
        <v>0</v>
      </c>
      <c r="M124" s="104">
        <v>0</v>
      </c>
      <c r="O124" s="213"/>
      <c r="R124" s="262"/>
    </row>
    <row r="125" spans="1:18" ht="14.4" hidden="1" customHeight="1" outlineLevel="1" x14ac:dyDescent="0.25">
      <c r="A125" s="18">
        <v>41116</v>
      </c>
      <c r="B125" s="18">
        <f t="shared" si="17"/>
        <v>41137</v>
      </c>
      <c r="C125" s="36"/>
      <c r="D125" s="19"/>
      <c r="E125" s="142"/>
      <c r="F125" s="39"/>
      <c r="G125" s="296"/>
      <c r="H125" s="8"/>
      <c r="I125" s="20">
        <v>44768</v>
      </c>
      <c r="J125" s="157"/>
      <c r="K125" s="102">
        <v>0</v>
      </c>
      <c r="L125" s="103">
        <v>0</v>
      </c>
      <c r="M125" s="104">
        <v>0</v>
      </c>
      <c r="O125" s="213"/>
      <c r="R125" s="262"/>
    </row>
    <row r="126" spans="1:18" ht="14.4" hidden="1" customHeight="1" outlineLevel="1" x14ac:dyDescent="0.25">
      <c r="A126" s="18">
        <v>41117</v>
      </c>
      <c r="B126" s="18">
        <f t="shared" si="17"/>
        <v>41138</v>
      </c>
      <c r="C126" s="36"/>
      <c r="D126" s="19"/>
      <c r="E126" s="142"/>
      <c r="F126" s="39"/>
      <c r="G126" s="296"/>
      <c r="H126" s="8"/>
      <c r="I126" s="20">
        <v>44769</v>
      </c>
      <c r="J126" s="157"/>
      <c r="K126" s="102">
        <v>0</v>
      </c>
      <c r="L126" s="103">
        <v>0</v>
      </c>
      <c r="M126" s="104">
        <v>0</v>
      </c>
      <c r="O126" s="213"/>
      <c r="R126" s="262"/>
    </row>
    <row r="127" spans="1:18" ht="14.4" hidden="1" customHeight="1" outlineLevel="1" x14ac:dyDescent="0.25">
      <c r="A127" s="18">
        <v>41118</v>
      </c>
      <c r="B127" s="18">
        <f t="shared" si="17"/>
        <v>41139</v>
      </c>
      <c r="C127" s="36"/>
      <c r="D127" s="19"/>
      <c r="E127" s="142"/>
      <c r="F127" s="39"/>
      <c r="G127" s="296"/>
      <c r="H127" s="8"/>
      <c r="I127" s="20">
        <v>44770</v>
      </c>
      <c r="J127" s="157"/>
      <c r="K127" s="102">
        <v>0</v>
      </c>
      <c r="L127" s="103">
        <v>0</v>
      </c>
      <c r="M127" s="104">
        <v>0</v>
      </c>
      <c r="O127" s="213"/>
      <c r="R127" s="262"/>
    </row>
    <row r="128" spans="1:18" ht="14.4" hidden="1" customHeight="1" outlineLevel="1" x14ac:dyDescent="0.25">
      <c r="A128" s="18">
        <v>41119</v>
      </c>
      <c r="B128" s="18">
        <f t="shared" si="17"/>
        <v>41140</v>
      </c>
      <c r="C128" s="36"/>
      <c r="D128" s="19"/>
      <c r="E128" s="142"/>
      <c r="F128" s="39"/>
      <c r="G128" s="296"/>
      <c r="H128" s="8"/>
      <c r="I128" s="20">
        <v>44771</v>
      </c>
      <c r="J128" s="157"/>
      <c r="K128" s="102">
        <v>0</v>
      </c>
      <c r="L128" s="103">
        <v>0</v>
      </c>
      <c r="M128" s="104">
        <v>0</v>
      </c>
      <c r="O128" s="213"/>
      <c r="R128" s="262"/>
    </row>
    <row r="129" spans="1:18" ht="14.4" customHeight="1" collapsed="1" x14ac:dyDescent="0.25">
      <c r="A129" s="171">
        <v>41120</v>
      </c>
      <c r="B129" s="18">
        <f t="shared" si="17"/>
        <v>41141</v>
      </c>
      <c r="C129" s="36">
        <v>1258</v>
      </c>
      <c r="D129" s="21">
        <v>1228</v>
      </c>
      <c r="E129" s="142">
        <v>1068</v>
      </c>
      <c r="F129" s="40">
        <v>880</v>
      </c>
      <c r="G129" s="268">
        <v>1550</v>
      </c>
      <c r="H129" s="8"/>
      <c r="I129" s="20">
        <v>44772</v>
      </c>
      <c r="J129" s="157"/>
      <c r="K129" s="102">
        <v>0</v>
      </c>
      <c r="L129" s="103">
        <v>0</v>
      </c>
      <c r="M129" s="104">
        <v>0</v>
      </c>
      <c r="O129" s="213"/>
      <c r="R129" s="262"/>
    </row>
    <row r="130" spans="1:18" ht="15" hidden="1" outlineLevel="1" x14ac:dyDescent="0.25">
      <c r="A130" s="171">
        <v>41121</v>
      </c>
      <c r="B130" s="18">
        <f t="shared" ref="B130:B193" si="24">A130+21</f>
        <v>41142</v>
      </c>
      <c r="G130" s="296"/>
      <c r="H130" s="8"/>
      <c r="I130" s="20">
        <v>44773</v>
      </c>
      <c r="J130" s="157"/>
      <c r="K130" s="102">
        <v>0</v>
      </c>
      <c r="L130" s="103">
        <v>0</v>
      </c>
      <c r="M130" s="104">
        <v>0</v>
      </c>
      <c r="O130" s="213"/>
      <c r="R130" s="262"/>
    </row>
    <row r="131" spans="1:18" ht="14.4" hidden="1" customHeight="1" outlineLevel="1" x14ac:dyDescent="0.25">
      <c r="A131" s="18">
        <v>41122</v>
      </c>
      <c r="B131" s="18">
        <f t="shared" si="24"/>
        <v>41143</v>
      </c>
      <c r="C131" s="36"/>
      <c r="D131" s="19"/>
      <c r="E131" s="142"/>
      <c r="F131" s="39"/>
      <c r="G131" s="296"/>
      <c r="H131" s="8"/>
      <c r="I131" s="20">
        <v>44774</v>
      </c>
      <c r="J131" s="157"/>
      <c r="K131" s="102">
        <v>0</v>
      </c>
      <c r="L131" s="103">
        <v>0</v>
      </c>
      <c r="M131" s="104">
        <v>0</v>
      </c>
      <c r="O131" s="213"/>
      <c r="R131" s="262"/>
    </row>
    <row r="132" spans="1:18" ht="14.4" hidden="1" customHeight="1" outlineLevel="1" x14ac:dyDescent="0.25">
      <c r="A132" s="18">
        <v>41123</v>
      </c>
      <c r="B132" s="18">
        <f t="shared" si="24"/>
        <v>41144</v>
      </c>
      <c r="C132" s="36"/>
      <c r="D132" s="19"/>
      <c r="E132" s="142"/>
      <c r="F132" s="39"/>
      <c r="G132" s="296"/>
      <c r="H132" s="8"/>
      <c r="I132" s="20">
        <v>44775</v>
      </c>
      <c r="J132" s="157"/>
      <c r="K132" s="102">
        <v>0</v>
      </c>
      <c r="L132" s="103">
        <v>0</v>
      </c>
      <c r="M132" s="104">
        <v>0</v>
      </c>
      <c r="O132" s="213"/>
      <c r="R132" s="262"/>
    </row>
    <row r="133" spans="1:18" ht="14.4" hidden="1" customHeight="1" outlineLevel="1" x14ac:dyDescent="0.25">
      <c r="A133" s="18">
        <v>41124</v>
      </c>
      <c r="B133" s="18">
        <f t="shared" si="24"/>
        <v>41145</v>
      </c>
      <c r="C133" s="36"/>
      <c r="D133" s="19"/>
      <c r="E133" s="142"/>
      <c r="F133" s="39"/>
      <c r="G133" s="296"/>
      <c r="H133" s="8"/>
      <c r="I133" s="20">
        <v>44776</v>
      </c>
      <c r="J133" s="157"/>
      <c r="K133" s="102">
        <v>0</v>
      </c>
      <c r="L133" s="103">
        <v>0</v>
      </c>
      <c r="M133" s="104">
        <v>0</v>
      </c>
      <c r="O133" s="213"/>
      <c r="R133" s="262"/>
    </row>
    <row r="134" spans="1:18" ht="14.4" hidden="1" customHeight="1" outlineLevel="1" x14ac:dyDescent="0.25">
      <c r="A134" s="18">
        <v>41125</v>
      </c>
      <c r="B134" s="18">
        <f t="shared" si="24"/>
        <v>41146</v>
      </c>
      <c r="C134" s="36"/>
      <c r="D134" s="19"/>
      <c r="E134" s="142"/>
      <c r="F134" s="39"/>
      <c r="G134" s="296"/>
      <c r="H134" s="8"/>
      <c r="I134" s="20">
        <v>44777</v>
      </c>
      <c r="J134" s="157"/>
      <c r="K134" s="102">
        <v>0</v>
      </c>
      <c r="L134" s="103">
        <v>0</v>
      </c>
      <c r="M134" s="104">
        <v>0</v>
      </c>
      <c r="O134" s="213"/>
      <c r="R134" s="262"/>
    </row>
    <row r="135" spans="1:18" ht="14.4" hidden="1" customHeight="1" outlineLevel="1" x14ac:dyDescent="0.25">
      <c r="A135" s="18">
        <v>41126</v>
      </c>
      <c r="B135" s="18">
        <f t="shared" si="24"/>
        <v>41147</v>
      </c>
      <c r="C135" s="36"/>
      <c r="D135" s="19"/>
      <c r="E135" s="142"/>
      <c r="F135" s="39"/>
      <c r="G135" s="296"/>
      <c r="H135" s="8"/>
      <c r="I135" s="20">
        <v>44778</v>
      </c>
      <c r="J135" s="157"/>
      <c r="K135" s="102">
        <v>0</v>
      </c>
      <c r="L135" s="103">
        <v>0</v>
      </c>
      <c r="M135" s="104">
        <v>0</v>
      </c>
      <c r="O135" s="213"/>
      <c r="R135" s="262"/>
    </row>
    <row r="136" spans="1:18" ht="14.4" customHeight="1" collapsed="1" x14ac:dyDescent="0.25">
      <c r="A136" s="171">
        <v>41127</v>
      </c>
      <c r="B136" s="18">
        <f t="shared" si="24"/>
        <v>41148</v>
      </c>
      <c r="C136" s="36">
        <v>1178</v>
      </c>
      <c r="D136" s="21">
        <v>1148</v>
      </c>
      <c r="E136" s="142">
        <v>800</v>
      </c>
      <c r="F136" s="40">
        <v>650</v>
      </c>
      <c r="G136" s="268">
        <v>1550</v>
      </c>
      <c r="H136" s="8"/>
      <c r="I136" s="20">
        <v>44779</v>
      </c>
      <c r="J136" s="157"/>
      <c r="K136" s="102">
        <v>0</v>
      </c>
      <c r="L136" s="103">
        <v>0</v>
      </c>
      <c r="M136" s="104">
        <v>0</v>
      </c>
      <c r="O136" s="213"/>
      <c r="R136" s="262"/>
    </row>
    <row r="137" spans="1:18" ht="15" hidden="1" outlineLevel="1" x14ac:dyDescent="0.25">
      <c r="A137" s="171">
        <v>41128</v>
      </c>
      <c r="B137" s="18">
        <f t="shared" si="24"/>
        <v>41149</v>
      </c>
      <c r="G137" s="296"/>
      <c r="H137" s="8"/>
      <c r="I137" s="20">
        <v>44780</v>
      </c>
      <c r="J137" s="157"/>
      <c r="K137" s="102">
        <v>0</v>
      </c>
      <c r="L137" s="103">
        <v>0</v>
      </c>
      <c r="M137" s="104">
        <v>0</v>
      </c>
      <c r="N137" s="47"/>
      <c r="O137" s="213"/>
      <c r="R137" s="262"/>
    </row>
    <row r="138" spans="1:18" ht="14.4" hidden="1" customHeight="1" outlineLevel="1" x14ac:dyDescent="0.25">
      <c r="A138" s="18">
        <v>41129</v>
      </c>
      <c r="B138" s="18">
        <f t="shared" si="24"/>
        <v>41150</v>
      </c>
      <c r="C138" s="36"/>
      <c r="D138" s="19"/>
      <c r="E138" s="142"/>
      <c r="F138" s="39"/>
      <c r="G138" s="296"/>
      <c r="H138" s="8"/>
      <c r="I138" s="20">
        <v>44781</v>
      </c>
      <c r="J138" s="157"/>
      <c r="K138" s="102">
        <v>0</v>
      </c>
      <c r="L138" s="103">
        <v>0</v>
      </c>
      <c r="M138" s="104">
        <v>0</v>
      </c>
      <c r="N138" s="243"/>
      <c r="O138" s="213"/>
      <c r="R138" s="262"/>
    </row>
    <row r="139" spans="1:18" ht="14.4" hidden="1" customHeight="1" outlineLevel="1" x14ac:dyDescent="0.25">
      <c r="A139" s="18">
        <v>41130</v>
      </c>
      <c r="B139" s="18">
        <f t="shared" si="24"/>
        <v>41151</v>
      </c>
      <c r="C139" s="36"/>
      <c r="D139" s="19"/>
      <c r="E139" s="142"/>
      <c r="F139" s="39"/>
      <c r="G139" s="296"/>
      <c r="H139" s="8"/>
      <c r="I139" s="20">
        <v>44782</v>
      </c>
      <c r="J139" s="157"/>
      <c r="K139" s="102">
        <v>0</v>
      </c>
      <c r="L139" s="103">
        <v>0</v>
      </c>
      <c r="M139" s="104">
        <v>0</v>
      </c>
      <c r="N139" s="243"/>
      <c r="O139" s="213"/>
      <c r="R139" s="262"/>
    </row>
    <row r="140" spans="1:18" ht="14.4" hidden="1" customHeight="1" outlineLevel="1" x14ac:dyDescent="0.25">
      <c r="A140" s="18">
        <v>41131</v>
      </c>
      <c r="B140" s="18">
        <f t="shared" si="24"/>
        <v>41152</v>
      </c>
      <c r="C140" s="36"/>
      <c r="D140" s="19"/>
      <c r="E140" s="142"/>
      <c r="F140" s="39"/>
      <c r="G140" s="296"/>
      <c r="H140" s="8"/>
      <c r="I140" s="20">
        <v>44783</v>
      </c>
      <c r="J140" s="157"/>
      <c r="K140" s="102">
        <v>0</v>
      </c>
      <c r="L140" s="103">
        <v>0</v>
      </c>
      <c r="M140" s="104">
        <v>0</v>
      </c>
      <c r="N140" s="3"/>
      <c r="O140" s="213"/>
      <c r="R140" s="262"/>
    </row>
    <row r="141" spans="1:18" ht="14.4" hidden="1" customHeight="1" outlineLevel="1" x14ac:dyDescent="0.25">
      <c r="A141" s="18">
        <v>41132</v>
      </c>
      <c r="B141" s="18">
        <f t="shared" si="24"/>
        <v>41153</v>
      </c>
      <c r="C141" s="36"/>
      <c r="D141" s="19"/>
      <c r="E141" s="142"/>
      <c r="F141" s="39"/>
      <c r="G141" s="296"/>
      <c r="H141" s="8"/>
      <c r="I141" s="20">
        <v>44784</v>
      </c>
      <c r="J141" s="157"/>
      <c r="K141" s="102">
        <v>0</v>
      </c>
      <c r="L141" s="103">
        <v>0</v>
      </c>
      <c r="M141" s="104">
        <v>0</v>
      </c>
      <c r="N141" s="25"/>
      <c r="O141" s="213"/>
      <c r="R141" s="262"/>
    </row>
    <row r="142" spans="1:18" ht="14.4" hidden="1" customHeight="1" outlineLevel="1" x14ac:dyDescent="0.25">
      <c r="A142" s="18">
        <v>41133</v>
      </c>
      <c r="B142" s="18">
        <f t="shared" si="24"/>
        <v>41154</v>
      </c>
      <c r="C142" s="36"/>
      <c r="D142" s="19"/>
      <c r="E142" s="142"/>
      <c r="F142" s="39"/>
      <c r="G142" s="296"/>
      <c r="H142" s="8"/>
      <c r="I142" s="20">
        <v>44785</v>
      </c>
      <c r="J142" s="157"/>
      <c r="K142" s="102">
        <v>0</v>
      </c>
      <c r="L142" s="103">
        <v>0</v>
      </c>
      <c r="M142" s="104">
        <v>0</v>
      </c>
      <c r="N142" s="25"/>
      <c r="O142" s="213"/>
      <c r="R142" s="262"/>
    </row>
    <row r="143" spans="1:18" ht="14.4" customHeight="1" collapsed="1" x14ac:dyDescent="0.25">
      <c r="A143" s="171">
        <v>41134</v>
      </c>
      <c r="B143" s="18">
        <f t="shared" si="24"/>
        <v>41155</v>
      </c>
      <c r="C143" s="36">
        <v>736</v>
      </c>
      <c r="D143" s="21">
        <v>706</v>
      </c>
      <c r="E143" s="142">
        <v>598</v>
      </c>
      <c r="F143" s="40">
        <v>552</v>
      </c>
      <c r="G143" s="268">
        <v>950</v>
      </c>
      <c r="H143" s="8"/>
      <c r="I143" s="20">
        <v>44786</v>
      </c>
      <c r="J143" s="157"/>
      <c r="K143" s="102">
        <v>0</v>
      </c>
      <c r="L143" s="103">
        <v>0</v>
      </c>
      <c r="M143" s="104">
        <v>0</v>
      </c>
      <c r="N143" s="25"/>
      <c r="O143" s="213"/>
      <c r="R143" s="262"/>
    </row>
    <row r="144" spans="1:18" ht="15" hidden="1" outlineLevel="1" x14ac:dyDescent="0.25">
      <c r="A144" s="171">
        <v>41135</v>
      </c>
      <c r="B144" s="18">
        <f t="shared" si="24"/>
        <v>41156</v>
      </c>
      <c r="G144" s="296"/>
      <c r="H144" s="8"/>
      <c r="I144" s="20">
        <v>44787</v>
      </c>
      <c r="J144" s="157"/>
      <c r="K144" s="102">
        <v>0</v>
      </c>
      <c r="L144" s="103">
        <v>0</v>
      </c>
      <c r="M144" s="104">
        <v>0</v>
      </c>
      <c r="N144" s="3"/>
      <c r="O144" s="213"/>
      <c r="R144" s="262"/>
    </row>
    <row r="145" spans="1:19" ht="14.4" hidden="1" customHeight="1" outlineLevel="1" x14ac:dyDescent="0.25">
      <c r="A145" s="18">
        <v>41136</v>
      </c>
      <c r="B145" s="18">
        <f t="shared" si="24"/>
        <v>41157</v>
      </c>
      <c r="C145" s="36"/>
      <c r="D145" s="19"/>
      <c r="E145" s="142"/>
      <c r="F145" s="39"/>
      <c r="G145" s="296"/>
      <c r="H145" s="8"/>
      <c r="I145" s="20">
        <v>44788</v>
      </c>
      <c r="J145" s="157"/>
      <c r="K145" s="102">
        <v>0</v>
      </c>
      <c r="L145" s="103">
        <v>0</v>
      </c>
      <c r="M145" s="104">
        <v>0</v>
      </c>
      <c r="O145" s="213"/>
      <c r="R145" s="262"/>
    </row>
    <row r="146" spans="1:19" ht="14.4" hidden="1" customHeight="1" outlineLevel="1" x14ac:dyDescent="0.25">
      <c r="A146" s="18">
        <v>41137</v>
      </c>
      <c r="B146" s="18">
        <f t="shared" si="24"/>
        <v>41158</v>
      </c>
      <c r="C146" s="36"/>
      <c r="D146" s="19"/>
      <c r="E146" s="142"/>
      <c r="F146" s="39"/>
      <c r="G146" s="296"/>
      <c r="H146" s="8"/>
      <c r="I146" s="20">
        <v>44789</v>
      </c>
      <c r="J146" s="157"/>
      <c r="K146" s="102">
        <v>0</v>
      </c>
      <c r="L146" s="103">
        <v>0</v>
      </c>
      <c r="M146" s="104">
        <v>0</v>
      </c>
      <c r="O146" s="213"/>
      <c r="R146" s="262"/>
    </row>
    <row r="147" spans="1:19" ht="14.4" hidden="1" customHeight="1" outlineLevel="1" x14ac:dyDescent="0.25">
      <c r="A147" s="18">
        <v>41138</v>
      </c>
      <c r="B147" s="18">
        <f t="shared" si="24"/>
        <v>41159</v>
      </c>
      <c r="C147" s="36"/>
      <c r="D147" s="19"/>
      <c r="E147" s="142"/>
      <c r="F147" s="39"/>
      <c r="G147" s="296"/>
      <c r="H147" s="8"/>
      <c r="I147" s="20">
        <v>44790</v>
      </c>
      <c r="J147" s="157"/>
      <c r="K147" s="102">
        <v>0</v>
      </c>
      <c r="L147" s="103">
        <v>0</v>
      </c>
      <c r="M147" s="104">
        <v>0</v>
      </c>
      <c r="O147" s="213"/>
      <c r="R147" s="262"/>
    </row>
    <row r="148" spans="1:19" ht="14.4" hidden="1" customHeight="1" outlineLevel="1" x14ac:dyDescent="0.25">
      <c r="A148" s="18">
        <v>41139</v>
      </c>
      <c r="B148" s="18">
        <f t="shared" si="24"/>
        <v>41160</v>
      </c>
      <c r="C148" s="36"/>
      <c r="D148" s="19"/>
      <c r="E148" s="142"/>
      <c r="F148" s="39"/>
      <c r="G148" s="296"/>
      <c r="H148" s="8"/>
      <c r="I148" s="20">
        <v>44791</v>
      </c>
      <c r="J148" s="157"/>
      <c r="K148" s="102">
        <v>0</v>
      </c>
      <c r="L148" s="103">
        <v>0</v>
      </c>
      <c r="M148" s="104">
        <v>0</v>
      </c>
      <c r="O148" s="213"/>
      <c r="R148" s="262"/>
    </row>
    <row r="149" spans="1:19" ht="14.4" hidden="1" customHeight="1" outlineLevel="1" x14ac:dyDescent="0.25">
      <c r="A149" s="18">
        <v>41140</v>
      </c>
      <c r="B149" s="18">
        <f t="shared" si="24"/>
        <v>41161</v>
      </c>
      <c r="C149" s="36"/>
      <c r="D149" s="19"/>
      <c r="E149" s="142"/>
      <c r="F149" s="39"/>
      <c r="G149" s="296"/>
      <c r="H149" s="8"/>
      <c r="I149" s="20">
        <v>44792</v>
      </c>
      <c r="J149" s="157"/>
      <c r="K149" s="102">
        <v>0</v>
      </c>
      <c r="L149" s="103">
        <v>0</v>
      </c>
      <c r="M149" s="104">
        <v>0</v>
      </c>
      <c r="O149" s="213"/>
      <c r="R149" s="262"/>
    </row>
    <row r="150" spans="1:19" ht="14.4" customHeight="1" collapsed="1" x14ac:dyDescent="0.25">
      <c r="A150" s="171">
        <v>41141</v>
      </c>
      <c r="B150" s="18">
        <f t="shared" si="24"/>
        <v>41162</v>
      </c>
      <c r="C150" s="266">
        <v>685</v>
      </c>
      <c r="D150" s="266">
        <v>655</v>
      </c>
      <c r="E150" s="266">
        <v>560</v>
      </c>
      <c r="F150" s="269">
        <v>515</v>
      </c>
      <c r="G150" s="268">
        <v>900</v>
      </c>
      <c r="H150" s="8"/>
      <c r="I150" s="20">
        <v>44793</v>
      </c>
      <c r="J150" s="157"/>
      <c r="K150" s="102">
        <v>0</v>
      </c>
      <c r="L150" s="103">
        <v>0</v>
      </c>
      <c r="M150" s="104">
        <v>0</v>
      </c>
      <c r="O150" s="213"/>
      <c r="R150" s="262"/>
    </row>
    <row r="151" spans="1:19" ht="15" x14ac:dyDescent="0.25">
      <c r="A151" s="171">
        <v>41142</v>
      </c>
      <c r="B151" s="18">
        <f t="shared" si="24"/>
        <v>41163</v>
      </c>
      <c r="C151" s="50">
        <f t="shared" ref="C151:C182" si="25">SUM(J151:J171)</f>
        <v>681.95799999999974</v>
      </c>
      <c r="D151" s="19">
        <f t="shared" ref="D151" si="26">SUM(K151:K171)</f>
        <v>651.04</v>
      </c>
      <c r="E151" s="34">
        <f t="shared" ref="E151" si="27">SUM(L151:L171)</f>
        <v>553.07599999999991</v>
      </c>
      <c r="F151" s="39">
        <f t="shared" ref="F151" si="28">SUM(M151:M171)</f>
        <v>512.04979999999978</v>
      </c>
      <c r="G151" s="296">
        <f t="shared" ref="G151:G196" si="29">SUM(O151:O171)</f>
        <v>824.95799999999974</v>
      </c>
      <c r="H151" s="8"/>
      <c r="I151" s="20">
        <v>44794</v>
      </c>
      <c r="J151" s="217">
        <v>36.460999999999999</v>
      </c>
      <c r="K151" s="214">
        <v>34.844999999999999</v>
      </c>
      <c r="L151" s="214">
        <v>24.997499999999999</v>
      </c>
      <c r="M151" s="222">
        <v>26.26</v>
      </c>
      <c r="O151" s="218">
        <f t="shared" ref="O151:O169" si="30">+J151+7</f>
        <v>43.460999999999999</v>
      </c>
      <c r="R151" s="263">
        <f>+M151*1.01</f>
        <v>26.522600000000001</v>
      </c>
      <c r="S151" s="213"/>
    </row>
    <row r="152" spans="1:19" ht="15" x14ac:dyDescent="0.25">
      <c r="A152" s="18">
        <v>41143</v>
      </c>
      <c r="B152" s="18">
        <f t="shared" si="24"/>
        <v>41164</v>
      </c>
      <c r="C152" s="50">
        <f t="shared" si="25"/>
        <v>676.69699999999978</v>
      </c>
      <c r="D152" s="19">
        <f t="shared" ref="D152:D178" si="31">SUM(K152:K172)</f>
        <v>645.77499999999998</v>
      </c>
      <c r="E152" s="34">
        <f t="shared" ref="E152:F167" si="32">SUM(L152:L172)</f>
        <v>552.71239999999989</v>
      </c>
      <c r="F152" s="39">
        <f t="shared" si="32"/>
        <v>508.55519999999984</v>
      </c>
      <c r="G152" s="296">
        <f t="shared" si="29"/>
        <v>817.69699999999978</v>
      </c>
      <c r="H152" s="8"/>
      <c r="I152" s="20">
        <v>44795</v>
      </c>
      <c r="J152" s="217">
        <v>36.460999999999999</v>
      </c>
      <c r="K152" s="214">
        <v>34.844999999999999</v>
      </c>
      <c r="L152" s="214">
        <v>24.997499999999999</v>
      </c>
      <c r="M152" s="222">
        <v>26.26</v>
      </c>
      <c r="O152" s="218">
        <f t="shared" si="30"/>
        <v>43.460999999999999</v>
      </c>
      <c r="R152" s="263">
        <f t="shared" ref="R152:R186" si="33">+M152*1.01</f>
        <v>26.522600000000001</v>
      </c>
      <c r="S152" s="213"/>
    </row>
    <row r="153" spans="1:19" x14ac:dyDescent="0.3">
      <c r="A153" s="18">
        <v>41144</v>
      </c>
      <c r="B153" s="7">
        <f t="shared" si="24"/>
        <v>41165</v>
      </c>
      <c r="C153" s="50">
        <f t="shared" si="25"/>
        <v>671.43599999999992</v>
      </c>
      <c r="D153" s="19">
        <f>SUM(K153:K173)</f>
        <v>640.51</v>
      </c>
      <c r="E153" s="34">
        <f t="shared" si="32"/>
        <v>552.34879999999987</v>
      </c>
      <c r="F153" s="39">
        <f t="shared" si="32"/>
        <v>505.06059999999985</v>
      </c>
      <c r="G153" s="296">
        <f t="shared" si="29"/>
        <v>810.43599999999981</v>
      </c>
      <c r="H153" s="8"/>
      <c r="I153" s="20">
        <v>44796</v>
      </c>
      <c r="J153" s="214">
        <v>32.118000000000002</v>
      </c>
      <c r="K153" s="217">
        <v>29.795000000000002</v>
      </c>
      <c r="L153" s="217">
        <v>29.047600000000003</v>
      </c>
      <c r="M153" s="222">
        <v>26.26</v>
      </c>
      <c r="O153" s="222">
        <f t="shared" si="30"/>
        <v>39.118000000000002</v>
      </c>
      <c r="R153" s="263">
        <f t="shared" si="33"/>
        <v>26.522600000000001</v>
      </c>
      <c r="S153" s="213"/>
    </row>
    <row r="154" spans="1:19" x14ac:dyDescent="0.3">
      <c r="A154" s="18">
        <v>41145</v>
      </c>
      <c r="B154" s="7">
        <f t="shared" si="24"/>
        <v>41166</v>
      </c>
      <c r="C154" s="50">
        <f t="shared" si="25"/>
        <v>670.51799999999992</v>
      </c>
      <c r="D154" s="19">
        <f t="shared" si="31"/>
        <v>640.29499999999996</v>
      </c>
      <c r="E154" s="34">
        <f t="shared" si="32"/>
        <v>547.93509999999992</v>
      </c>
      <c r="F154" s="39">
        <f t="shared" si="32"/>
        <v>501.56599999999992</v>
      </c>
      <c r="G154" s="296">
        <f t="shared" si="29"/>
        <v>807.51799999999992</v>
      </c>
      <c r="H154" s="8"/>
      <c r="I154" s="20">
        <v>44797</v>
      </c>
      <c r="J154" s="214">
        <v>32.118000000000002</v>
      </c>
      <c r="K154" s="217">
        <v>29.795000000000002</v>
      </c>
      <c r="L154" s="217">
        <v>29.047600000000003</v>
      </c>
      <c r="M154" s="222">
        <v>26.26</v>
      </c>
      <c r="O154" s="222">
        <f t="shared" si="30"/>
        <v>39.118000000000002</v>
      </c>
      <c r="R154" s="263">
        <f t="shared" si="33"/>
        <v>26.522600000000001</v>
      </c>
      <c r="S154" s="213"/>
    </row>
    <row r="155" spans="1:19" x14ac:dyDescent="0.3">
      <c r="A155" s="18">
        <v>41146</v>
      </c>
      <c r="B155" s="7">
        <f t="shared" si="24"/>
        <v>41167</v>
      </c>
      <c r="C155" s="50">
        <f t="shared" si="25"/>
        <v>669.6</v>
      </c>
      <c r="D155" s="19">
        <f t="shared" si="31"/>
        <v>640.08000000000004</v>
      </c>
      <c r="E155" s="34">
        <f t="shared" si="32"/>
        <v>543.52139999999986</v>
      </c>
      <c r="F155" s="39">
        <f t="shared" si="32"/>
        <v>498.07139999999993</v>
      </c>
      <c r="G155" s="296">
        <f t="shared" si="29"/>
        <v>804.6</v>
      </c>
      <c r="H155" s="8"/>
      <c r="I155" s="20">
        <v>44798</v>
      </c>
      <c r="J155" s="222">
        <v>32.159999999999997</v>
      </c>
      <c r="K155" s="214">
        <v>30.84</v>
      </c>
      <c r="L155" s="214">
        <v>26.3812</v>
      </c>
      <c r="M155" s="267">
        <v>24.098600000000001</v>
      </c>
      <c r="O155" s="214">
        <f t="shared" si="30"/>
        <v>39.159999999999997</v>
      </c>
      <c r="R155" s="263">
        <f t="shared" si="33"/>
        <v>24.339586000000001</v>
      </c>
      <c r="S155" s="213"/>
    </row>
    <row r="156" spans="1:19" x14ac:dyDescent="0.3">
      <c r="A156" s="18">
        <v>42973</v>
      </c>
      <c r="B156" s="7">
        <f t="shared" si="24"/>
        <v>42994</v>
      </c>
      <c r="C156" s="50">
        <f t="shared" si="25"/>
        <v>668.64</v>
      </c>
      <c r="D156" s="19">
        <f t="shared" si="31"/>
        <v>638.82000000000005</v>
      </c>
      <c r="E156" s="34">
        <f t="shared" si="32"/>
        <v>541.77409999999986</v>
      </c>
      <c r="F156" s="39">
        <f t="shared" si="32"/>
        <v>496.73819999999995</v>
      </c>
      <c r="G156" s="296">
        <f t="shared" si="29"/>
        <v>801.6400000000001</v>
      </c>
      <c r="H156" s="8"/>
      <c r="I156" s="20">
        <v>44799</v>
      </c>
      <c r="J156" s="222">
        <v>32.159999999999997</v>
      </c>
      <c r="K156" s="214">
        <v>30.84</v>
      </c>
      <c r="L156" s="214">
        <v>26.3812</v>
      </c>
      <c r="M156" s="267">
        <v>24.098600000000001</v>
      </c>
      <c r="O156" s="214">
        <f t="shared" si="30"/>
        <v>39.159999999999997</v>
      </c>
      <c r="R156" s="263">
        <f t="shared" si="33"/>
        <v>24.339586000000001</v>
      </c>
      <c r="S156" s="213"/>
    </row>
    <row r="157" spans="1:19" x14ac:dyDescent="0.3">
      <c r="A157" s="171">
        <v>42974</v>
      </c>
      <c r="B157" s="7">
        <f t="shared" si="24"/>
        <v>42995</v>
      </c>
      <c r="C157" s="50">
        <f t="shared" si="25"/>
        <v>667.68</v>
      </c>
      <c r="D157" s="19">
        <f t="shared" si="31"/>
        <v>637.56000000000006</v>
      </c>
      <c r="E157" s="34">
        <f t="shared" si="32"/>
        <v>540.02679999999987</v>
      </c>
      <c r="F157" s="39">
        <f t="shared" si="32"/>
        <v>495.40499999999997</v>
      </c>
      <c r="G157" s="296">
        <f t="shared" si="29"/>
        <v>798.68000000000018</v>
      </c>
      <c r="H157" s="8"/>
      <c r="I157" s="20">
        <v>44800</v>
      </c>
      <c r="J157" s="222">
        <v>32.159999999999997</v>
      </c>
      <c r="K157" s="214">
        <v>30.84</v>
      </c>
      <c r="L157" s="214">
        <v>26.3812</v>
      </c>
      <c r="M157" s="267">
        <v>24.098600000000001</v>
      </c>
      <c r="O157" s="214">
        <f t="shared" si="30"/>
        <v>39.159999999999997</v>
      </c>
      <c r="R157" s="263">
        <f t="shared" si="33"/>
        <v>24.339586000000001</v>
      </c>
      <c r="S157" s="213"/>
    </row>
    <row r="158" spans="1:19" x14ac:dyDescent="0.3">
      <c r="A158" s="171">
        <v>42975</v>
      </c>
      <c r="B158" s="7">
        <f t="shared" si="24"/>
        <v>42996</v>
      </c>
      <c r="C158" s="50">
        <f t="shared" si="25"/>
        <v>666.72</v>
      </c>
      <c r="D158" s="19">
        <f>SUM(K158:K178)</f>
        <v>636.30000000000007</v>
      </c>
      <c r="E158" s="34">
        <f t="shared" si="32"/>
        <v>538.27949999999987</v>
      </c>
      <c r="F158" s="39">
        <f t="shared" si="32"/>
        <v>494.0718</v>
      </c>
      <c r="G158" s="296">
        <f t="shared" si="29"/>
        <v>795.72000000000014</v>
      </c>
      <c r="H158" s="8"/>
      <c r="I158" s="20">
        <v>44801</v>
      </c>
      <c r="J158" s="222">
        <v>32.159999999999997</v>
      </c>
      <c r="K158" s="214">
        <v>30.84</v>
      </c>
      <c r="L158" s="214">
        <v>26.3812</v>
      </c>
      <c r="M158" s="267">
        <v>24.098600000000001</v>
      </c>
      <c r="O158" s="214">
        <f t="shared" si="30"/>
        <v>39.159999999999997</v>
      </c>
      <c r="R158" s="263">
        <f t="shared" si="33"/>
        <v>24.339586000000001</v>
      </c>
      <c r="S158" s="213"/>
    </row>
    <row r="159" spans="1:19" x14ac:dyDescent="0.3">
      <c r="A159" s="18">
        <v>42976</v>
      </c>
      <c r="B159" s="7">
        <f t="shared" si="24"/>
        <v>42997</v>
      </c>
      <c r="C159" s="50">
        <f t="shared" si="25"/>
        <v>665.76</v>
      </c>
      <c r="D159" s="19">
        <f t="shared" si="31"/>
        <v>635.04000000000008</v>
      </c>
      <c r="E159" s="34">
        <f t="shared" si="32"/>
        <v>536.53219999999988</v>
      </c>
      <c r="F159" s="39">
        <f t="shared" si="32"/>
        <v>492.73860000000002</v>
      </c>
      <c r="G159" s="296">
        <f t="shared" si="29"/>
        <v>792.76000000000022</v>
      </c>
      <c r="H159" s="8"/>
      <c r="I159" s="20">
        <v>44802</v>
      </c>
      <c r="J159" s="222">
        <v>32.159999999999997</v>
      </c>
      <c r="K159" s="214">
        <v>30.84</v>
      </c>
      <c r="L159" s="214">
        <v>26.3812</v>
      </c>
      <c r="M159" s="267">
        <v>24.098600000000001</v>
      </c>
      <c r="O159" s="214">
        <f t="shared" si="30"/>
        <v>39.159999999999997</v>
      </c>
      <c r="R159" s="263">
        <f t="shared" si="33"/>
        <v>24.339586000000001</v>
      </c>
      <c r="S159" s="213"/>
    </row>
    <row r="160" spans="1:19" x14ac:dyDescent="0.3">
      <c r="A160" s="18">
        <v>42977</v>
      </c>
      <c r="B160" s="7">
        <f t="shared" si="24"/>
        <v>42998</v>
      </c>
      <c r="C160" s="50">
        <f t="shared" si="25"/>
        <v>664.80000000000007</v>
      </c>
      <c r="D160" s="19">
        <f t="shared" si="31"/>
        <v>633.78000000000009</v>
      </c>
      <c r="E160" s="34">
        <f t="shared" si="32"/>
        <v>534.78489999999988</v>
      </c>
      <c r="F160" s="39">
        <f t="shared" si="32"/>
        <v>491.40539999999999</v>
      </c>
      <c r="G160" s="296">
        <f t="shared" si="29"/>
        <v>789.80000000000018</v>
      </c>
      <c r="H160" s="8"/>
      <c r="I160" s="20">
        <v>44803</v>
      </c>
      <c r="J160" s="222">
        <v>32.159999999999997</v>
      </c>
      <c r="K160" s="214">
        <v>30.84</v>
      </c>
      <c r="L160" s="214">
        <v>26.3812</v>
      </c>
      <c r="M160" s="267">
        <v>24.098600000000001</v>
      </c>
      <c r="O160" s="214">
        <f t="shared" si="30"/>
        <v>39.159999999999997</v>
      </c>
      <c r="R160" s="263">
        <f t="shared" si="33"/>
        <v>24.339586000000001</v>
      </c>
      <c r="S160" s="213"/>
    </row>
    <row r="161" spans="1:19" x14ac:dyDescent="0.3">
      <c r="A161" s="18">
        <v>42978</v>
      </c>
      <c r="B161" s="7">
        <f t="shared" si="24"/>
        <v>42999</v>
      </c>
      <c r="C161" s="50">
        <f t="shared" si="25"/>
        <v>663.84</v>
      </c>
      <c r="D161" s="19">
        <f t="shared" si="31"/>
        <v>632.5200000000001</v>
      </c>
      <c r="E161" s="34">
        <f t="shared" si="32"/>
        <v>533.03759999999988</v>
      </c>
      <c r="F161" s="39">
        <f t="shared" si="32"/>
        <v>490.07220000000001</v>
      </c>
      <c r="G161" s="296">
        <f t="shared" si="29"/>
        <v>786.84000000000026</v>
      </c>
      <c r="H161" s="8"/>
      <c r="I161" s="20">
        <v>44804</v>
      </c>
      <c r="J161" s="222">
        <v>32.159999999999997</v>
      </c>
      <c r="K161" s="214">
        <v>30.84</v>
      </c>
      <c r="L161" s="214">
        <v>26.3812</v>
      </c>
      <c r="M161" s="267">
        <v>24.098600000000001</v>
      </c>
      <c r="O161" s="214">
        <f t="shared" si="30"/>
        <v>39.159999999999997</v>
      </c>
      <c r="R161" s="263">
        <f t="shared" si="33"/>
        <v>24.339586000000001</v>
      </c>
      <c r="S161" s="213"/>
    </row>
    <row r="162" spans="1:19" x14ac:dyDescent="0.3">
      <c r="A162" s="18">
        <v>42979</v>
      </c>
      <c r="B162" s="7">
        <f t="shared" si="24"/>
        <v>43000</v>
      </c>
      <c r="C162" s="50">
        <f t="shared" si="25"/>
        <v>662.88000000000011</v>
      </c>
      <c r="D162" s="19">
        <f t="shared" si="31"/>
        <v>631.2600000000001</v>
      </c>
      <c r="E162" s="34">
        <f t="shared" si="32"/>
        <v>531.29029999999989</v>
      </c>
      <c r="F162" s="39">
        <f t="shared" si="32"/>
        <v>488.73900000000003</v>
      </c>
      <c r="G162" s="296">
        <f t="shared" si="29"/>
        <v>783.88000000000022</v>
      </c>
      <c r="H162" s="8"/>
      <c r="I162" s="20">
        <v>44805</v>
      </c>
      <c r="J162" s="222">
        <v>32.159999999999997</v>
      </c>
      <c r="K162" s="214">
        <v>30.84</v>
      </c>
      <c r="L162" s="214">
        <v>26.3812</v>
      </c>
      <c r="M162" s="267">
        <v>24.098600000000001</v>
      </c>
      <c r="O162" s="214">
        <f t="shared" si="30"/>
        <v>39.159999999999997</v>
      </c>
      <c r="R162" s="263">
        <f t="shared" si="33"/>
        <v>24.339586000000001</v>
      </c>
      <c r="S162" s="213"/>
    </row>
    <row r="163" spans="1:19" x14ac:dyDescent="0.3">
      <c r="A163" s="18">
        <v>42980</v>
      </c>
      <c r="B163" s="7">
        <f t="shared" si="24"/>
        <v>43001</v>
      </c>
      <c r="C163" s="50">
        <f t="shared" si="25"/>
        <v>661.92000000000007</v>
      </c>
      <c r="D163" s="19">
        <f t="shared" si="31"/>
        <v>630</v>
      </c>
      <c r="E163" s="34">
        <f t="shared" si="32"/>
        <v>529.54299999999989</v>
      </c>
      <c r="F163" s="39">
        <f t="shared" si="32"/>
        <v>487.4058</v>
      </c>
      <c r="G163" s="296">
        <f t="shared" si="29"/>
        <v>780.9200000000003</v>
      </c>
      <c r="H163" s="8"/>
      <c r="I163" s="20">
        <v>44806</v>
      </c>
      <c r="J163" s="222">
        <v>32.159999999999997</v>
      </c>
      <c r="K163" s="214">
        <v>30.84</v>
      </c>
      <c r="L163" s="214">
        <v>26.3812</v>
      </c>
      <c r="M163" s="267">
        <v>24.098600000000001</v>
      </c>
      <c r="O163" s="214">
        <f t="shared" si="30"/>
        <v>39.159999999999997</v>
      </c>
      <c r="R163" s="263">
        <f t="shared" si="33"/>
        <v>24.339586000000001</v>
      </c>
      <c r="S163" s="213"/>
    </row>
    <row r="164" spans="1:19" x14ac:dyDescent="0.3">
      <c r="A164" s="171">
        <v>42981</v>
      </c>
      <c r="B164" s="7">
        <f t="shared" si="24"/>
        <v>43002</v>
      </c>
      <c r="C164" s="50">
        <f t="shared" si="25"/>
        <v>660.96</v>
      </c>
      <c r="D164" s="19">
        <f t="shared" si="31"/>
        <v>628.74</v>
      </c>
      <c r="E164" s="34">
        <f t="shared" si="32"/>
        <v>527.7956999999999</v>
      </c>
      <c r="F164" s="39">
        <f t="shared" si="32"/>
        <v>486.07259999999997</v>
      </c>
      <c r="G164" s="296">
        <f t="shared" si="29"/>
        <v>777.96000000000026</v>
      </c>
      <c r="H164" s="8"/>
      <c r="I164" s="20">
        <v>44807</v>
      </c>
      <c r="J164" s="222">
        <v>32.159999999999997</v>
      </c>
      <c r="K164" s="214">
        <v>30.84</v>
      </c>
      <c r="L164" s="214">
        <v>26.3812</v>
      </c>
      <c r="M164" s="267">
        <v>24.098600000000001</v>
      </c>
      <c r="O164" s="214">
        <f t="shared" si="30"/>
        <v>39.159999999999997</v>
      </c>
      <c r="R164" s="263">
        <f t="shared" si="33"/>
        <v>24.339586000000001</v>
      </c>
      <c r="S164" s="213"/>
    </row>
    <row r="165" spans="1:19" x14ac:dyDescent="0.3">
      <c r="A165" s="171">
        <v>42982</v>
      </c>
      <c r="B165" s="7">
        <f t="shared" si="24"/>
        <v>43003</v>
      </c>
      <c r="C165" s="50">
        <f t="shared" si="25"/>
        <v>660.00000000000011</v>
      </c>
      <c r="D165" s="19">
        <f t="shared" si="31"/>
        <v>627.4799999999999</v>
      </c>
      <c r="E165" s="34">
        <f t="shared" si="32"/>
        <v>526.0483999999999</v>
      </c>
      <c r="F165" s="39">
        <f t="shared" si="32"/>
        <v>484.73939999999999</v>
      </c>
      <c r="G165" s="296">
        <f t="shared" si="29"/>
        <v>775.00000000000023</v>
      </c>
      <c r="H165" s="8"/>
      <c r="I165" s="20">
        <v>44808</v>
      </c>
      <c r="J165" s="222">
        <v>32.159999999999997</v>
      </c>
      <c r="K165" s="214">
        <v>30.84</v>
      </c>
      <c r="L165" s="214">
        <v>26.3812</v>
      </c>
      <c r="M165" s="267">
        <v>24.098600000000001</v>
      </c>
      <c r="O165" s="214">
        <f t="shared" si="30"/>
        <v>39.159999999999997</v>
      </c>
      <c r="R165" s="263">
        <f t="shared" si="33"/>
        <v>24.339586000000001</v>
      </c>
      <c r="S165" s="213"/>
    </row>
    <row r="166" spans="1:19" x14ac:dyDescent="0.3">
      <c r="A166" s="18">
        <v>42983</v>
      </c>
      <c r="B166" s="7">
        <f t="shared" si="24"/>
        <v>43004</v>
      </c>
      <c r="C166" s="50">
        <f t="shared" si="25"/>
        <v>659.04000000000008</v>
      </c>
      <c r="D166" s="19">
        <f t="shared" si="31"/>
        <v>626.21999999999991</v>
      </c>
      <c r="E166" s="34">
        <f t="shared" si="32"/>
        <v>524.30109999999991</v>
      </c>
      <c r="F166" s="39">
        <f t="shared" si="32"/>
        <v>483.40620000000001</v>
      </c>
      <c r="G166" s="296">
        <f t="shared" si="29"/>
        <v>772.04000000000019</v>
      </c>
      <c r="H166" s="8"/>
      <c r="I166" s="20">
        <v>44809</v>
      </c>
      <c r="J166" s="222">
        <v>32.159999999999997</v>
      </c>
      <c r="K166" s="214">
        <v>30.84</v>
      </c>
      <c r="L166" s="214">
        <v>26.3812</v>
      </c>
      <c r="M166" s="267">
        <v>24.098600000000001</v>
      </c>
      <c r="O166" s="214">
        <f t="shared" si="30"/>
        <v>39.159999999999997</v>
      </c>
      <c r="R166" s="263">
        <f t="shared" si="33"/>
        <v>24.339586000000001</v>
      </c>
      <c r="S166" s="213"/>
    </row>
    <row r="167" spans="1:19" x14ac:dyDescent="0.3">
      <c r="A167" s="18">
        <v>42984</v>
      </c>
      <c r="B167" s="7">
        <f t="shared" si="24"/>
        <v>43005</v>
      </c>
      <c r="C167" s="50">
        <f t="shared" si="25"/>
        <v>657.48</v>
      </c>
      <c r="D167" s="19">
        <f t="shared" si="31"/>
        <v>624.37999999999988</v>
      </c>
      <c r="E167" s="34">
        <f t="shared" si="32"/>
        <v>520.89989999999989</v>
      </c>
      <c r="F167" s="39">
        <f t="shared" si="32"/>
        <v>481.44759999999997</v>
      </c>
      <c r="G167" s="296">
        <f t="shared" si="29"/>
        <v>768.48000000000025</v>
      </c>
      <c r="H167" s="8"/>
      <c r="I167" s="20">
        <v>44810</v>
      </c>
      <c r="J167" s="222">
        <v>32.159999999999997</v>
      </c>
      <c r="K167" s="214">
        <v>30.84</v>
      </c>
      <c r="L167" s="214">
        <v>26.3812</v>
      </c>
      <c r="M167" s="267">
        <v>24.098600000000001</v>
      </c>
      <c r="O167" s="214">
        <f t="shared" si="30"/>
        <v>39.159999999999997</v>
      </c>
      <c r="R167" s="263">
        <f t="shared" si="33"/>
        <v>24.339586000000001</v>
      </c>
      <c r="S167" s="213"/>
    </row>
    <row r="168" spans="1:19" x14ac:dyDescent="0.3">
      <c r="A168" s="18">
        <v>42985</v>
      </c>
      <c r="B168" s="7">
        <f t="shared" si="24"/>
        <v>43006</v>
      </c>
      <c r="C168" s="50">
        <f t="shared" si="25"/>
        <v>655.92000000000007</v>
      </c>
      <c r="D168" s="19">
        <f t="shared" si="31"/>
        <v>622.53999999999985</v>
      </c>
      <c r="E168" s="34">
        <f t="shared" ref="E168:F179" si="34">SUM(L168:L188)</f>
        <v>517.49869999999987</v>
      </c>
      <c r="F168" s="39">
        <f t="shared" si="34"/>
        <v>479.48899999999998</v>
      </c>
      <c r="G168" s="296">
        <f t="shared" si="29"/>
        <v>764.92000000000019</v>
      </c>
      <c r="H168" s="8"/>
      <c r="I168" s="20">
        <v>44811</v>
      </c>
      <c r="J168" s="222">
        <v>32.159999999999997</v>
      </c>
      <c r="K168" s="214">
        <v>30.84</v>
      </c>
      <c r="L168" s="214">
        <v>26.3812</v>
      </c>
      <c r="M168" s="267">
        <v>24.098600000000001</v>
      </c>
      <c r="O168" s="214">
        <f t="shared" si="30"/>
        <v>39.159999999999997</v>
      </c>
      <c r="R168" s="263">
        <f t="shared" si="33"/>
        <v>24.339586000000001</v>
      </c>
      <c r="S168" s="213"/>
    </row>
    <row r="169" spans="1:19" x14ac:dyDescent="0.3">
      <c r="A169" s="18">
        <v>42986</v>
      </c>
      <c r="B169" s="7">
        <f t="shared" si="24"/>
        <v>43007</v>
      </c>
      <c r="C169" s="50">
        <f t="shared" si="25"/>
        <v>654.36</v>
      </c>
      <c r="D169" s="19">
        <f t="shared" si="31"/>
        <v>620.69999999999982</v>
      </c>
      <c r="E169" s="34">
        <f t="shared" si="34"/>
        <v>514.09749999999997</v>
      </c>
      <c r="F169" s="39">
        <f t="shared" si="34"/>
        <v>477.53039999999999</v>
      </c>
      <c r="G169" s="296">
        <f t="shared" si="29"/>
        <v>761.36000000000013</v>
      </c>
      <c r="H169" s="8"/>
      <c r="I169" s="20">
        <v>44812</v>
      </c>
      <c r="J169" s="222">
        <v>32.159999999999997</v>
      </c>
      <c r="K169" s="214">
        <v>30.84</v>
      </c>
      <c r="L169" s="214">
        <v>26.3812</v>
      </c>
      <c r="M169" s="267">
        <v>24.098600000000001</v>
      </c>
      <c r="O169" s="214">
        <f t="shared" si="30"/>
        <v>39.159999999999997</v>
      </c>
      <c r="R169" s="263">
        <f t="shared" si="33"/>
        <v>24.339586000000001</v>
      </c>
      <c r="S169" s="213"/>
    </row>
    <row r="170" spans="1:19" x14ac:dyDescent="0.3">
      <c r="A170" s="18">
        <v>42987</v>
      </c>
      <c r="B170" s="7">
        <f t="shared" si="24"/>
        <v>43008</v>
      </c>
      <c r="C170" s="50">
        <f t="shared" si="25"/>
        <v>652.79999999999995</v>
      </c>
      <c r="D170" s="19">
        <f t="shared" si="31"/>
        <v>618.85999999999979</v>
      </c>
      <c r="E170" s="34">
        <f t="shared" si="34"/>
        <v>510.69630000000001</v>
      </c>
      <c r="F170" s="39">
        <f t="shared" si="34"/>
        <v>475.57179999999994</v>
      </c>
      <c r="G170" s="296">
        <f t="shared" si="29"/>
        <v>757.80000000000007</v>
      </c>
      <c r="H170" s="8"/>
      <c r="I170" s="20">
        <v>44813</v>
      </c>
      <c r="J170" s="214">
        <v>31.2</v>
      </c>
      <c r="K170" s="222">
        <v>29.58</v>
      </c>
      <c r="L170" s="222">
        <v>24.633900000000001</v>
      </c>
      <c r="M170" s="229">
        <v>22.7654</v>
      </c>
      <c r="O170" s="223">
        <f t="shared" ref="O170:O201" si="35">+J170+5</f>
        <v>36.200000000000003</v>
      </c>
      <c r="R170" s="263">
        <f t="shared" si="33"/>
        <v>22.993054000000001</v>
      </c>
      <c r="S170" s="213"/>
    </row>
    <row r="171" spans="1:19" x14ac:dyDescent="0.3">
      <c r="A171" s="171">
        <v>42988</v>
      </c>
      <c r="B171" s="7">
        <f t="shared" si="24"/>
        <v>43009</v>
      </c>
      <c r="C171" s="50">
        <f t="shared" si="25"/>
        <v>652.19999999999993</v>
      </c>
      <c r="D171" s="19">
        <f t="shared" si="31"/>
        <v>618.27999999999975</v>
      </c>
      <c r="E171" s="34">
        <f t="shared" si="34"/>
        <v>509.04240000000004</v>
      </c>
      <c r="F171" s="39">
        <f t="shared" si="34"/>
        <v>474.94639999999993</v>
      </c>
      <c r="G171" s="296">
        <f t="shared" si="29"/>
        <v>757.2</v>
      </c>
      <c r="H171" s="8"/>
      <c r="I171" s="20">
        <v>44814</v>
      </c>
      <c r="J171" s="214">
        <v>31.2</v>
      </c>
      <c r="K171" s="222">
        <v>29.58</v>
      </c>
      <c r="L171" s="222">
        <v>24.633900000000001</v>
      </c>
      <c r="M171" s="229">
        <v>22.7654</v>
      </c>
      <c r="O171" s="223">
        <f t="shared" si="35"/>
        <v>36.200000000000003</v>
      </c>
      <c r="R171" s="263">
        <f t="shared" si="33"/>
        <v>22.993054000000001</v>
      </c>
      <c r="S171" s="213"/>
    </row>
    <row r="172" spans="1:19" x14ac:dyDescent="0.3">
      <c r="A172" s="171">
        <v>42989</v>
      </c>
      <c r="B172" s="7">
        <f t="shared" si="24"/>
        <v>43010</v>
      </c>
      <c r="C172" s="50">
        <f t="shared" si="25"/>
        <v>647.45000000000005</v>
      </c>
      <c r="D172" s="19">
        <f t="shared" si="31"/>
        <v>613.54999999999984</v>
      </c>
      <c r="E172" s="34">
        <f t="shared" si="34"/>
        <v>507.17850000000004</v>
      </c>
      <c r="F172" s="39">
        <f t="shared" si="34"/>
        <v>473.91099999999994</v>
      </c>
      <c r="G172" s="296">
        <f t="shared" si="29"/>
        <v>752.45</v>
      </c>
      <c r="H172" s="8"/>
      <c r="I172" s="20">
        <v>44815</v>
      </c>
      <c r="J172" s="214">
        <v>31.2</v>
      </c>
      <c r="K172" s="222">
        <v>29.58</v>
      </c>
      <c r="L172" s="222">
        <v>24.633900000000001</v>
      </c>
      <c r="M172" s="229">
        <v>22.7654</v>
      </c>
      <c r="O172" s="223">
        <f t="shared" si="35"/>
        <v>36.200000000000003</v>
      </c>
      <c r="R172" s="263">
        <f t="shared" si="33"/>
        <v>22.993054000000001</v>
      </c>
      <c r="S172" s="213"/>
    </row>
    <row r="173" spans="1:19" x14ac:dyDescent="0.3">
      <c r="A173" s="18">
        <v>42990</v>
      </c>
      <c r="B173" s="7">
        <f t="shared" si="24"/>
        <v>43011</v>
      </c>
      <c r="C173" s="50">
        <f t="shared" si="25"/>
        <v>642.70000000000005</v>
      </c>
      <c r="D173" s="19">
        <f t="shared" si="31"/>
        <v>608.81999999999994</v>
      </c>
      <c r="E173" s="34">
        <f t="shared" si="34"/>
        <v>505.31460000000004</v>
      </c>
      <c r="F173" s="39">
        <f t="shared" si="34"/>
        <v>472.87559999999996</v>
      </c>
      <c r="G173" s="296">
        <f t="shared" si="29"/>
        <v>747.7</v>
      </c>
      <c r="H173" s="8"/>
      <c r="I173" s="20">
        <v>44816</v>
      </c>
      <c r="J173" s="214">
        <v>31.2</v>
      </c>
      <c r="K173" s="222">
        <v>29.58</v>
      </c>
      <c r="L173" s="222">
        <v>24.633900000000001</v>
      </c>
      <c r="M173" s="229">
        <v>22.7654</v>
      </c>
      <c r="O173" s="223">
        <f t="shared" si="35"/>
        <v>36.200000000000003</v>
      </c>
      <c r="R173" s="263">
        <f t="shared" si="33"/>
        <v>22.993054000000001</v>
      </c>
      <c r="S173" s="213"/>
    </row>
    <row r="174" spans="1:19" x14ac:dyDescent="0.3">
      <c r="A174" s="18">
        <v>42991</v>
      </c>
      <c r="B174" s="7">
        <f t="shared" si="24"/>
        <v>43012</v>
      </c>
      <c r="C174" s="50">
        <f t="shared" si="25"/>
        <v>637.95000000000016</v>
      </c>
      <c r="D174" s="19">
        <f t="shared" si="31"/>
        <v>604.08999999999992</v>
      </c>
      <c r="E174" s="34">
        <f t="shared" si="34"/>
        <v>503.45070000000004</v>
      </c>
      <c r="F174" s="39">
        <f t="shared" si="34"/>
        <v>471.84019999999998</v>
      </c>
      <c r="G174" s="296">
        <f t="shared" si="29"/>
        <v>742.95000000000016</v>
      </c>
      <c r="H174" s="8"/>
      <c r="I174" s="20">
        <v>44817</v>
      </c>
      <c r="J174" s="214">
        <v>31.2</v>
      </c>
      <c r="K174" s="222">
        <v>29.58</v>
      </c>
      <c r="L174" s="222">
        <v>24.633900000000001</v>
      </c>
      <c r="M174" s="229">
        <v>22.7654</v>
      </c>
      <c r="O174" s="223">
        <f t="shared" si="35"/>
        <v>36.200000000000003</v>
      </c>
      <c r="R174" s="263">
        <f t="shared" si="33"/>
        <v>22.993054000000001</v>
      </c>
      <c r="S174" s="213"/>
    </row>
    <row r="175" spans="1:19" x14ac:dyDescent="0.3">
      <c r="A175" s="18">
        <v>42992</v>
      </c>
      <c r="B175" s="7">
        <f t="shared" si="24"/>
        <v>43013</v>
      </c>
      <c r="C175" s="50">
        <f t="shared" si="25"/>
        <v>633.20000000000016</v>
      </c>
      <c r="D175" s="19">
        <f t="shared" si="31"/>
        <v>599.3599999999999</v>
      </c>
      <c r="E175" s="34">
        <f t="shared" si="34"/>
        <v>501.58680000000004</v>
      </c>
      <c r="F175" s="39">
        <f t="shared" si="34"/>
        <v>470.8048</v>
      </c>
      <c r="G175" s="296">
        <f t="shared" si="29"/>
        <v>738.20000000000016</v>
      </c>
      <c r="H175" s="8"/>
      <c r="I175" s="20">
        <v>44818</v>
      </c>
      <c r="J175" s="214">
        <v>31.2</v>
      </c>
      <c r="K175" s="222">
        <v>29.58</v>
      </c>
      <c r="L175" s="222">
        <v>24.633900000000001</v>
      </c>
      <c r="M175" s="229">
        <v>22.7654</v>
      </c>
      <c r="O175" s="223">
        <f t="shared" si="35"/>
        <v>36.200000000000003</v>
      </c>
      <c r="R175" s="263">
        <f t="shared" si="33"/>
        <v>22.993054000000001</v>
      </c>
      <c r="S175" s="213"/>
    </row>
    <row r="176" spans="1:19" x14ac:dyDescent="0.3">
      <c r="A176" s="18">
        <v>42993</v>
      </c>
      <c r="B176" s="7">
        <f t="shared" si="24"/>
        <v>43014</v>
      </c>
      <c r="C176" s="50">
        <f t="shared" si="25"/>
        <v>628.45000000000027</v>
      </c>
      <c r="D176" s="19">
        <f t="shared" si="31"/>
        <v>594.63</v>
      </c>
      <c r="E176" s="34">
        <f t="shared" si="34"/>
        <v>499.72290000000004</v>
      </c>
      <c r="F176" s="39">
        <f t="shared" si="34"/>
        <v>469.76940000000002</v>
      </c>
      <c r="G176" s="296">
        <f t="shared" si="29"/>
        <v>733.45000000000027</v>
      </c>
      <c r="H176" s="8"/>
      <c r="I176" s="20">
        <v>44819</v>
      </c>
      <c r="J176" s="214">
        <v>31.2</v>
      </c>
      <c r="K176" s="222">
        <v>29.58</v>
      </c>
      <c r="L176" s="222">
        <v>24.633900000000001</v>
      </c>
      <c r="M176" s="229">
        <v>22.7654</v>
      </c>
      <c r="O176" s="223">
        <f t="shared" si="35"/>
        <v>36.200000000000003</v>
      </c>
      <c r="R176" s="263">
        <f t="shared" si="33"/>
        <v>22.993054000000001</v>
      </c>
      <c r="S176" s="213"/>
    </row>
    <row r="177" spans="1:19" x14ac:dyDescent="0.3">
      <c r="A177" s="18">
        <v>42994</v>
      </c>
      <c r="B177" s="7">
        <f t="shared" si="24"/>
        <v>43015</v>
      </c>
      <c r="C177" s="50">
        <f t="shared" si="25"/>
        <v>623.70000000000027</v>
      </c>
      <c r="D177" s="19">
        <f t="shared" si="31"/>
        <v>589.9</v>
      </c>
      <c r="E177" s="34">
        <f t="shared" si="34"/>
        <v>497.85900000000004</v>
      </c>
      <c r="F177" s="39">
        <f t="shared" si="34"/>
        <v>468.73400000000004</v>
      </c>
      <c r="G177" s="296">
        <f t="shared" si="29"/>
        <v>728.70000000000027</v>
      </c>
      <c r="H177" s="8"/>
      <c r="I177" s="20">
        <v>44820</v>
      </c>
      <c r="J177" s="214">
        <v>31.2</v>
      </c>
      <c r="K177" s="222">
        <v>29.58</v>
      </c>
      <c r="L177" s="222">
        <v>24.633900000000001</v>
      </c>
      <c r="M177" s="229">
        <v>22.7654</v>
      </c>
      <c r="O177" s="223">
        <f t="shared" si="35"/>
        <v>36.200000000000003</v>
      </c>
      <c r="R177" s="263">
        <f t="shared" si="33"/>
        <v>22.993054000000001</v>
      </c>
      <c r="S177" s="213"/>
    </row>
    <row r="178" spans="1:19" x14ac:dyDescent="0.3">
      <c r="A178" s="171">
        <v>42995</v>
      </c>
      <c r="B178" s="7">
        <f t="shared" si="24"/>
        <v>43016</v>
      </c>
      <c r="C178" s="50">
        <f t="shared" si="25"/>
        <v>618.95000000000027</v>
      </c>
      <c r="D178" s="19">
        <f t="shared" si="31"/>
        <v>585.17000000000007</v>
      </c>
      <c r="E178" s="34">
        <f t="shared" si="34"/>
        <v>495.99509999999998</v>
      </c>
      <c r="F178" s="39">
        <f t="shared" si="34"/>
        <v>467.69860000000006</v>
      </c>
      <c r="G178" s="296">
        <f t="shared" si="29"/>
        <v>723.95000000000039</v>
      </c>
      <c r="H178" s="8"/>
      <c r="I178" s="20">
        <v>44821</v>
      </c>
      <c r="J178" s="214">
        <v>31.2</v>
      </c>
      <c r="K178" s="222">
        <v>29.58</v>
      </c>
      <c r="L178" s="222">
        <v>24.633900000000001</v>
      </c>
      <c r="M178" s="229">
        <v>22.7654</v>
      </c>
      <c r="O178" s="223">
        <f t="shared" si="35"/>
        <v>36.200000000000003</v>
      </c>
      <c r="R178" s="263">
        <f t="shared" si="33"/>
        <v>22.993054000000001</v>
      </c>
      <c r="S178" s="213"/>
    </row>
    <row r="179" spans="1:19" x14ac:dyDescent="0.3">
      <c r="A179" s="171">
        <v>42996</v>
      </c>
      <c r="B179" s="7">
        <f t="shared" si="24"/>
        <v>43017</v>
      </c>
      <c r="C179" s="50">
        <f t="shared" si="25"/>
        <v>614.20000000000016</v>
      </c>
      <c r="D179" s="19">
        <f>SUM(K179:K199)</f>
        <v>580.44000000000005</v>
      </c>
      <c r="E179" s="34">
        <f t="shared" si="34"/>
        <v>494.13119999999992</v>
      </c>
      <c r="F179" s="39">
        <f t="shared" si="34"/>
        <v>466.66320000000007</v>
      </c>
      <c r="G179" s="296">
        <f t="shared" si="29"/>
        <v>719.20000000000039</v>
      </c>
      <c r="H179" s="8"/>
      <c r="I179" s="20">
        <v>44822</v>
      </c>
      <c r="J179" s="214">
        <v>31.2</v>
      </c>
      <c r="K179" s="222">
        <v>29.58</v>
      </c>
      <c r="L179" s="222">
        <v>24.633900000000001</v>
      </c>
      <c r="M179" s="229">
        <v>22.7654</v>
      </c>
      <c r="O179" s="223">
        <f t="shared" si="35"/>
        <v>36.200000000000003</v>
      </c>
      <c r="R179" s="263">
        <f t="shared" si="33"/>
        <v>22.993054000000001</v>
      </c>
      <c r="S179" s="213"/>
    </row>
    <row r="180" spans="1:19" x14ac:dyDescent="0.3">
      <c r="A180" s="18">
        <v>42997</v>
      </c>
      <c r="B180" s="7">
        <f t="shared" si="24"/>
        <v>43018</v>
      </c>
      <c r="C180" s="50">
        <f t="shared" si="25"/>
        <v>609.45000000000016</v>
      </c>
      <c r="D180" s="19">
        <f t="shared" ref="D180:D199" si="36">SUM(K180:K200)</f>
        <v>575.71000000000015</v>
      </c>
      <c r="E180" s="34">
        <f t="shared" ref="E180:E199" si="37">SUM(L180:L200)</f>
        <v>492.26729999999986</v>
      </c>
      <c r="F180" s="39">
        <f t="shared" ref="F180:F199" si="38">SUM(M180:M200)</f>
        <v>465.62780000000009</v>
      </c>
      <c r="G180" s="296">
        <f t="shared" si="29"/>
        <v>714.45000000000039</v>
      </c>
      <c r="H180" s="8"/>
      <c r="I180" s="20">
        <v>44823</v>
      </c>
      <c r="J180" s="214">
        <v>31.2</v>
      </c>
      <c r="K180" s="222">
        <v>29.58</v>
      </c>
      <c r="L180" s="222">
        <v>24.633900000000001</v>
      </c>
      <c r="M180" s="229">
        <v>22.7654</v>
      </c>
      <c r="O180" s="223">
        <f t="shared" si="35"/>
        <v>36.200000000000003</v>
      </c>
      <c r="R180" s="263">
        <f t="shared" si="33"/>
        <v>22.993054000000001</v>
      </c>
      <c r="S180" s="213"/>
    </row>
    <row r="181" spans="1:19" x14ac:dyDescent="0.3">
      <c r="A181" s="18">
        <v>42998</v>
      </c>
      <c r="B181" s="7">
        <f t="shared" si="24"/>
        <v>43019</v>
      </c>
      <c r="C181" s="50">
        <f t="shared" si="25"/>
        <v>604.70000000000016</v>
      </c>
      <c r="D181" s="19">
        <f t="shared" si="36"/>
        <v>570.98000000000013</v>
      </c>
      <c r="E181" s="34">
        <f t="shared" si="37"/>
        <v>490.40339999999981</v>
      </c>
      <c r="F181" s="39">
        <f t="shared" si="38"/>
        <v>464.59240000000011</v>
      </c>
      <c r="G181" s="296">
        <f t="shared" si="29"/>
        <v>709.70000000000027</v>
      </c>
      <c r="H181" s="8"/>
      <c r="I181" s="20">
        <v>44824</v>
      </c>
      <c r="J181" s="214">
        <v>31.2</v>
      </c>
      <c r="K181" s="222">
        <v>29.58</v>
      </c>
      <c r="L181" s="222">
        <v>24.633900000000001</v>
      </c>
      <c r="M181" s="229">
        <v>22.7654</v>
      </c>
      <c r="O181" s="223">
        <f t="shared" si="35"/>
        <v>36.200000000000003</v>
      </c>
      <c r="R181" s="263">
        <f t="shared" si="33"/>
        <v>22.993054000000001</v>
      </c>
      <c r="S181" s="213"/>
    </row>
    <row r="182" spans="1:19" x14ac:dyDescent="0.3">
      <c r="A182" s="18">
        <v>42999</v>
      </c>
      <c r="B182" s="7">
        <f t="shared" si="24"/>
        <v>43020</v>
      </c>
      <c r="C182" s="50">
        <f t="shared" si="25"/>
        <v>599.95000000000005</v>
      </c>
      <c r="D182" s="19">
        <f t="shared" si="36"/>
        <v>566.25000000000023</v>
      </c>
      <c r="E182" s="34">
        <f t="shared" si="37"/>
        <v>488.53949999999975</v>
      </c>
      <c r="F182" s="39">
        <f t="shared" si="38"/>
        <v>463.55700000000007</v>
      </c>
      <c r="G182" s="296">
        <f t="shared" si="29"/>
        <v>704.95000000000027</v>
      </c>
      <c r="H182" s="8"/>
      <c r="I182" s="20">
        <v>44825</v>
      </c>
      <c r="J182" s="214">
        <v>31.2</v>
      </c>
      <c r="K182" s="222">
        <v>29.58</v>
      </c>
      <c r="L182" s="222">
        <v>24.633900000000001</v>
      </c>
      <c r="M182" s="229">
        <v>22.7654</v>
      </c>
      <c r="O182" s="223">
        <f t="shared" si="35"/>
        <v>36.200000000000003</v>
      </c>
      <c r="R182" s="263">
        <f t="shared" si="33"/>
        <v>22.993054000000001</v>
      </c>
      <c r="S182" s="213"/>
    </row>
    <row r="183" spans="1:19" x14ac:dyDescent="0.3">
      <c r="A183" s="18">
        <v>43000</v>
      </c>
      <c r="B183" s="7">
        <f t="shared" si="24"/>
        <v>43021</v>
      </c>
      <c r="C183" s="50">
        <f t="shared" ref="C183:C199" si="39">SUM(J183:J203)</f>
        <v>593.78</v>
      </c>
      <c r="D183" s="19">
        <f t="shared" si="36"/>
        <v>560.10000000000014</v>
      </c>
      <c r="E183" s="34">
        <f t="shared" si="37"/>
        <v>486.6755999999998</v>
      </c>
      <c r="F183" s="39">
        <f t="shared" si="38"/>
        <v>462.52160000000015</v>
      </c>
      <c r="G183" s="296">
        <f t="shared" si="29"/>
        <v>698.78000000000009</v>
      </c>
      <c r="H183" s="8"/>
      <c r="I183" s="20">
        <v>44826</v>
      </c>
      <c r="J183" s="214">
        <v>31.2</v>
      </c>
      <c r="K183" s="222">
        <v>29.58</v>
      </c>
      <c r="L183" s="222">
        <v>24.633900000000001</v>
      </c>
      <c r="M183" s="229">
        <v>22.7654</v>
      </c>
      <c r="O183" s="223">
        <f t="shared" si="35"/>
        <v>36.200000000000003</v>
      </c>
      <c r="R183" s="263">
        <f t="shared" si="33"/>
        <v>22.993054000000001</v>
      </c>
      <c r="S183" s="213"/>
    </row>
    <row r="184" spans="1:19" x14ac:dyDescent="0.3">
      <c r="A184" s="18">
        <v>43001</v>
      </c>
      <c r="B184" s="7">
        <f t="shared" si="24"/>
        <v>43022</v>
      </c>
      <c r="C184" s="50">
        <f t="shared" si="39"/>
        <v>587.60999999999979</v>
      </c>
      <c r="D184" s="19">
        <f t="shared" si="36"/>
        <v>553.95000000000016</v>
      </c>
      <c r="E184" s="34">
        <f t="shared" si="37"/>
        <v>484.8116999999998</v>
      </c>
      <c r="F184" s="39">
        <f t="shared" si="38"/>
        <v>461.48620000000011</v>
      </c>
      <c r="G184" s="296">
        <f t="shared" si="29"/>
        <v>692.61</v>
      </c>
      <c r="H184" s="8"/>
      <c r="I184" s="20">
        <v>44827</v>
      </c>
      <c r="J184" s="214">
        <v>31.2</v>
      </c>
      <c r="K184" s="222">
        <v>29.58</v>
      </c>
      <c r="L184" s="222">
        <v>24.633900000000001</v>
      </c>
      <c r="M184" s="229">
        <v>22.7654</v>
      </c>
      <c r="O184" s="223">
        <f t="shared" si="35"/>
        <v>36.200000000000003</v>
      </c>
      <c r="R184" s="263">
        <f t="shared" si="33"/>
        <v>22.993054000000001</v>
      </c>
      <c r="S184" s="213"/>
    </row>
    <row r="185" spans="1:19" x14ac:dyDescent="0.3">
      <c r="A185" s="171">
        <v>43002</v>
      </c>
      <c r="B185" s="7">
        <f t="shared" si="24"/>
        <v>43023</v>
      </c>
      <c r="C185" s="50">
        <f t="shared" si="39"/>
        <v>581.43999999999983</v>
      </c>
      <c r="D185" s="19">
        <f t="shared" si="36"/>
        <v>547.80000000000007</v>
      </c>
      <c r="E185" s="34">
        <f t="shared" si="37"/>
        <v>482.94779999999986</v>
      </c>
      <c r="F185" s="39">
        <f t="shared" si="38"/>
        <v>460.45080000000013</v>
      </c>
      <c r="G185" s="296">
        <f t="shared" si="29"/>
        <v>686.43999999999994</v>
      </c>
      <c r="H185" s="8"/>
      <c r="I185" s="20">
        <v>44828</v>
      </c>
      <c r="J185" s="214">
        <v>31.2</v>
      </c>
      <c r="K185" s="222">
        <v>29.58</v>
      </c>
      <c r="L185" s="222">
        <v>24.633900000000001</v>
      </c>
      <c r="M185" s="229">
        <v>22.7654</v>
      </c>
      <c r="O185" s="223">
        <f t="shared" si="35"/>
        <v>36.200000000000003</v>
      </c>
      <c r="R185" s="263">
        <f t="shared" si="33"/>
        <v>22.993054000000001</v>
      </c>
      <c r="S185" s="213"/>
    </row>
    <row r="186" spans="1:19" x14ac:dyDescent="0.3">
      <c r="A186" s="171">
        <v>43003</v>
      </c>
      <c r="B186" s="7">
        <f t="shared" si="24"/>
        <v>43024</v>
      </c>
      <c r="C186" s="50">
        <f t="shared" si="39"/>
        <v>575.26999999999975</v>
      </c>
      <c r="D186" s="19">
        <f t="shared" si="36"/>
        <v>541.65000000000009</v>
      </c>
      <c r="E186" s="34">
        <f t="shared" si="37"/>
        <v>481.08389999999991</v>
      </c>
      <c r="F186" s="39">
        <f t="shared" si="38"/>
        <v>459.41540000000009</v>
      </c>
      <c r="G186" s="296">
        <f t="shared" si="29"/>
        <v>680.26999999999987</v>
      </c>
      <c r="H186" s="8"/>
      <c r="I186" s="20">
        <v>44829</v>
      </c>
      <c r="J186" s="214">
        <v>31.2</v>
      </c>
      <c r="K186" s="222">
        <v>29.58</v>
      </c>
      <c r="L186" s="222">
        <v>24.633900000000001</v>
      </c>
      <c r="M186" s="229">
        <v>22.7654</v>
      </c>
      <c r="O186" s="223">
        <f t="shared" si="35"/>
        <v>36.200000000000003</v>
      </c>
      <c r="R186" s="263">
        <f t="shared" si="33"/>
        <v>22.993054000000001</v>
      </c>
      <c r="S186" s="213"/>
    </row>
    <row r="187" spans="1:19" x14ac:dyDescent="0.3">
      <c r="A187" s="18">
        <v>43004</v>
      </c>
      <c r="B187" s="7">
        <f t="shared" si="24"/>
        <v>43025</v>
      </c>
      <c r="C187" s="50">
        <f t="shared" si="39"/>
        <v>569.0999999999998</v>
      </c>
      <c r="D187" s="19">
        <f t="shared" si="36"/>
        <v>535.50000000000011</v>
      </c>
      <c r="E187" s="34">
        <f t="shared" si="37"/>
        <v>479.21999999999991</v>
      </c>
      <c r="F187" s="39">
        <f t="shared" si="38"/>
        <v>458.38000000000011</v>
      </c>
      <c r="G187" s="296">
        <f t="shared" si="29"/>
        <v>674.0999999999998</v>
      </c>
      <c r="H187" s="8"/>
      <c r="I187" s="20">
        <v>44830</v>
      </c>
      <c r="J187" s="179">
        <v>30.6</v>
      </c>
      <c r="K187" s="167">
        <v>29</v>
      </c>
      <c r="L187" s="108">
        <v>22.98</v>
      </c>
      <c r="M187" s="109">
        <v>22.14</v>
      </c>
      <c r="O187" s="220">
        <f t="shared" si="35"/>
        <v>35.6</v>
      </c>
      <c r="R187" s="262"/>
    </row>
    <row r="188" spans="1:19" x14ac:dyDescent="0.3">
      <c r="A188" s="18">
        <v>43005</v>
      </c>
      <c r="B188" s="7">
        <f t="shared" si="24"/>
        <v>43026</v>
      </c>
      <c r="C188" s="50">
        <f t="shared" si="39"/>
        <v>563.52999999999975</v>
      </c>
      <c r="D188" s="19">
        <f t="shared" si="36"/>
        <v>529.93000000000006</v>
      </c>
      <c r="E188" s="34">
        <f t="shared" si="37"/>
        <v>479.00999999999988</v>
      </c>
      <c r="F188" s="39">
        <f t="shared" si="38"/>
        <v>457.97000000000014</v>
      </c>
      <c r="G188" s="296">
        <f t="shared" si="29"/>
        <v>668.52999999999975</v>
      </c>
      <c r="H188" s="8"/>
      <c r="I188" s="20">
        <v>44831</v>
      </c>
      <c r="J188" s="179">
        <v>30.6</v>
      </c>
      <c r="K188" s="167">
        <v>29</v>
      </c>
      <c r="L188" s="108">
        <v>22.98</v>
      </c>
      <c r="M188" s="109">
        <v>22.14</v>
      </c>
      <c r="O188" s="220">
        <f t="shared" si="35"/>
        <v>35.6</v>
      </c>
      <c r="R188" s="262"/>
    </row>
    <row r="189" spans="1:19" x14ac:dyDescent="0.3">
      <c r="A189" s="18">
        <v>43006</v>
      </c>
      <c r="B189" s="18">
        <f t="shared" si="24"/>
        <v>43027</v>
      </c>
      <c r="C189" s="50">
        <f t="shared" si="39"/>
        <v>557.95999999999981</v>
      </c>
      <c r="D189" s="19">
        <f t="shared" si="36"/>
        <v>524.36000000000013</v>
      </c>
      <c r="E189" s="34">
        <f t="shared" si="37"/>
        <v>478.7999999999999</v>
      </c>
      <c r="F189" s="39">
        <f t="shared" si="38"/>
        <v>457.56000000000012</v>
      </c>
      <c r="G189" s="296">
        <f t="shared" si="29"/>
        <v>662.9599999999997</v>
      </c>
      <c r="H189" s="8"/>
      <c r="I189" s="20">
        <v>44832</v>
      </c>
      <c r="J189" s="179">
        <v>30.6</v>
      </c>
      <c r="K189" s="167">
        <v>29</v>
      </c>
      <c r="L189" s="108">
        <v>22.98</v>
      </c>
      <c r="M189" s="109">
        <v>22.14</v>
      </c>
      <c r="O189" s="220">
        <f t="shared" si="35"/>
        <v>35.6</v>
      </c>
      <c r="R189" s="262"/>
    </row>
    <row r="190" spans="1:19" x14ac:dyDescent="0.3">
      <c r="A190" s="18">
        <v>43007</v>
      </c>
      <c r="B190" s="18">
        <f t="shared" si="24"/>
        <v>43028</v>
      </c>
      <c r="C190" s="50">
        <f t="shared" si="39"/>
        <v>552.38999999999976</v>
      </c>
      <c r="D190" s="19">
        <f t="shared" si="36"/>
        <v>518.79000000000008</v>
      </c>
      <c r="E190" s="34">
        <f t="shared" si="37"/>
        <v>478.58999999999986</v>
      </c>
      <c r="F190" s="39">
        <f t="shared" si="38"/>
        <v>457.15000000000015</v>
      </c>
      <c r="G190" s="296">
        <f t="shared" si="29"/>
        <v>657.38999999999976</v>
      </c>
      <c r="H190" s="8"/>
      <c r="I190" s="20">
        <v>44833</v>
      </c>
      <c r="J190" s="179">
        <v>30.6</v>
      </c>
      <c r="K190" s="167">
        <v>29</v>
      </c>
      <c r="L190" s="108">
        <v>22.98</v>
      </c>
      <c r="M190" s="109">
        <v>22.14</v>
      </c>
      <c r="O190" s="220">
        <f t="shared" si="35"/>
        <v>35.6</v>
      </c>
      <c r="R190" s="262"/>
    </row>
    <row r="191" spans="1:19" x14ac:dyDescent="0.3">
      <c r="A191" s="18">
        <v>43008</v>
      </c>
      <c r="B191" s="18">
        <f t="shared" si="24"/>
        <v>43029</v>
      </c>
      <c r="C191" s="50">
        <f t="shared" si="39"/>
        <v>546.81999999999971</v>
      </c>
      <c r="D191" s="19">
        <f t="shared" si="36"/>
        <v>513.22</v>
      </c>
      <c r="E191" s="34">
        <f t="shared" si="37"/>
        <v>478.37999999999988</v>
      </c>
      <c r="F191" s="39">
        <f t="shared" si="38"/>
        <v>456.74000000000012</v>
      </c>
      <c r="G191" s="296">
        <f t="shared" si="29"/>
        <v>651.81999999999971</v>
      </c>
      <c r="H191" s="2"/>
      <c r="I191" s="20">
        <v>44834</v>
      </c>
      <c r="J191" s="179">
        <v>30.6</v>
      </c>
      <c r="K191" s="167">
        <v>29</v>
      </c>
      <c r="L191" s="108">
        <v>22.98</v>
      </c>
      <c r="M191" s="109">
        <v>22.14</v>
      </c>
      <c r="O191" s="220">
        <f t="shared" si="35"/>
        <v>35.6</v>
      </c>
      <c r="R191" s="262"/>
    </row>
    <row r="192" spans="1:19" x14ac:dyDescent="0.3">
      <c r="A192" s="18">
        <v>43009</v>
      </c>
      <c r="B192" s="18">
        <f t="shared" si="24"/>
        <v>43030</v>
      </c>
      <c r="C192" s="50">
        <f t="shared" si="39"/>
        <v>541.24999999999966</v>
      </c>
      <c r="D192" s="19">
        <f t="shared" si="36"/>
        <v>507.65000000000003</v>
      </c>
      <c r="E192" s="34">
        <f t="shared" si="37"/>
        <v>478.1699999999999</v>
      </c>
      <c r="F192" s="39">
        <f t="shared" si="38"/>
        <v>456.3300000000001</v>
      </c>
      <c r="G192" s="296">
        <f t="shared" si="29"/>
        <v>646.24999999999966</v>
      </c>
      <c r="H192" s="12"/>
      <c r="I192" s="20">
        <v>44835</v>
      </c>
      <c r="J192" s="178">
        <v>26.45</v>
      </c>
      <c r="K192" s="180">
        <v>24.85</v>
      </c>
      <c r="L192" s="110">
        <v>22.77</v>
      </c>
      <c r="M192" s="111">
        <v>21.73</v>
      </c>
      <c r="O192" s="221">
        <f t="shared" si="35"/>
        <v>31.45</v>
      </c>
      <c r="R192" s="262"/>
    </row>
    <row r="193" spans="1:18" x14ac:dyDescent="0.3">
      <c r="A193" s="171">
        <v>43010</v>
      </c>
      <c r="B193" s="18">
        <f t="shared" si="24"/>
        <v>43031</v>
      </c>
      <c r="C193" s="50">
        <f t="shared" si="39"/>
        <v>539.8299999999997</v>
      </c>
      <c r="D193" s="19">
        <f t="shared" si="36"/>
        <v>506.23</v>
      </c>
      <c r="E193" s="34">
        <f t="shared" si="37"/>
        <v>478.1699999999999</v>
      </c>
      <c r="F193" s="39">
        <f t="shared" si="38"/>
        <v>456.3300000000001</v>
      </c>
      <c r="G193" s="296">
        <f t="shared" si="29"/>
        <v>644.8299999999997</v>
      </c>
      <c r="H193" s="8"/>
      <c r="I193" s="20">
        <v>44836</v>
      </c>
      <c r="J193" s="178">
        <v>26.45</v>
      </c>
      <c r="K193" s="180">
        <v>24.85</v>
      </c>
      <c r="L193" s="110">
        <v>22.77</v>
      </c>
      <c r="M193" s="111">
        <v>21.73</v>
      </c>
      <c r="O193" s="221">
        <f t="shared" si="35"/>
        <v>31.45</v>
      </c>
      <c r="R193" s="262"/>
    </row>
    <row r="194" spans="1:18" x14ac:dyDescent="0.3">
      <c r="A194" s="171">
        <v>43011</v>
      </c>
      <c r="B194" s="18">
        <f t="shared" ref="B194:B199" si="40">A194+21</f>
        <v>43032</v>
      </c>
      <c r="C194" s="50">
        <f t="shared" si="39"/>
        <v>538.40999999999963</v>
      </c>
      <c r="D194" s="19">
        <f t="shared" si="36"/>
        <v>504.81000000000006</v>
      </c>
      <c r="E194" s="34">
        <f t="shared" si="37"/>
        <v>478.1699999999999</v>
      </c>
      <c r="F194" s="39">
        <f t="shared" si="38"/>
        <v>456.3300000000001</v>
      </c>
      <c r="G194" s="296">
        <f t="shared" si="29"/>
        <v>643.40999999999963</v>
      </c>
      <c r="H194" s="8"/>
      <c r="I194" s="20">
        <v>44837</v>
      </c>
      <c r="J194" s="178">
        <v>26.45</v>
      </c>
      <c r="K194" s="180">
        <v>24.85</v>
      </c>
      <c r="L194" s="110">
        <v>22.77</v>
      </c>
      <c r="M194" s="111">
        <v>21.73</v>
      </c>
      <c r="O194" s="221">
        <f t="shared" si="35"/>
        <v>31.45</v>
      </c>
      <c r="R194" s="262"/>
    </row>
    <row r="195" spans="1:18" x14ac:dyDescent="0.3">
      <c r="A195" s="18">
        <v>43012</v>
      </c>
      <c r="B195" s="18">
        <f t="shared" si="40"/>
        <v>43033</v>
      </c>
      <c r="C195" s="50">
        <f t="shared" si="39"/>
        <v>536.98999999999967</v>
      </c>
      <c r="D195" s="19">
        <f t="shared" si="36"/>
        <v>503.39000000000004</v>
      </c>
      <c r="E195" s="34">
        <f t="shared" si="37"/>
        <v>478.1699999999999</v>
      </c>
      <c r="F195" s="39">
        <f t="shared" si="38"/>
        <v>456.3300000000001</v>
      </c>
      <c r="G195" s="296">
        <f t="shared" si="29"/>
        <v>641.98999999999967</v>
      </c>
      <c r="H195" s="8"/>
      <c r="I195" s="20">
        <v>44838</v>
      </c>
      <c r="J195" s="178">
        <v>26.45</v>
      </c>
      <c r="K195" s="180">
        <v>24.85</v>
      </c>
      <c r="L195" s="110">
        <v>22.77</v>
      </c>
      <c r="M195" s="111">
        <v>21.73</v>
      </c>
      <c r="O195" s="221">
        <f t="shared" si="35"/>
        <v>31.45</v>
      </c>
      <c r="R195" s="262"/>
    </row>
    <row r="196" spans="1:18" x14ac:dyDescent="0.3">
      <c r="A196" s="18">
        <v>43013</v>
      </c>
      <c r="B196" s="18">
        <f t="shared" si="40"/>
        <v>43034</v>
      </c>
      <c r="C196" s="50">
        <f t="shared" si="39"/>
        <v>535.56999999999971</v>
      </c>
      <c r="D196" s="19">
        <f t="shared" si="36"/>
        <v>501.97000000000008</v>
      </c>
      <c r="E196" s="34">
        <f t="shared" si="37"/>
        <v>478.1699999999999</v>
      </c>
      <c r="F196" s="39">
        <f t="shared" si="38"/>
        <v>456.3300000000001</v>
      </c>
      <c r="G196" s="296">
        <f t="shared" si="29"/>
        <v>640.56999999999971</v>
      </c>
      <c r="H196" s="8"/>
      <c r="I196" s="20">
        <v>44839</v>
      </c>
      <c r="J196" s="178">
        <v>26.45</v>
      </c>
      <c r="K196" s="180">
        <v>24.85</v>
      </c>
      <c r="L196" s="110">
        <v>22.77</v>
      </c>
      <c r="M196" s="111">
        <v>21.73</v>
      </c>
      <c r="O196" s="221">
        <f t="shared" si="35"/>
        <v>31.45</v>
      </c>
      <c r="R196" s="262"/>
    </row>
    <row r="197" spans="1:18" x14ac:dyDescent="0.3">
      <c r="A197" s="18">
        <v>43014</v>
      </c>
      <c r="B197" s="18">
        <f t="shared" si="40"/>
        <v>43035</v>
      </c>
      <c r="C197" s="50">
        <f t="shared" si="39"/>
        <v>534.14999999999975</v>
      </c>
      <c r="D197" s="19">
        <f t="shared" si="36"/>
        <v>500.55000000000007</v>
      </c>
      <c r="E197" s="34">
        <f t="shared" si="37"/>
        <v>478.1699999999999</v>
      </c>
      <c r="F197" s="39">
        <f t="shared" si="38"/>
        <v>456.3300000000001</v>
      </c>
      <c r="G197" s="296">
        <f t="shared" ref="G197:G199" si="41">SUM(O197:O217)</f>
        <v>639.14999999999964</v>
      </c>
      <c r="H197" s="8"/>
      <c r="I197" s="20">
        <v>44840</v>
      </c>
      <c r="J197" s="178">
        <v>26.45</v>
      </c>
      <c r="K197" s="180">
        <v>24.85</v>
      </c>
      <c r="L197" s="110">
        <v>22.77</v>
      </c>
      <c r="M197" s="111">
        <v>21.73</v>
      </c>
      <c r="O197" s="221">
        <f t="shared" si="35"/>
        <v>31.45</v>
      </c>
    </row>
    <row r="198" spans="1:18" x14ac:dyDescent="0.3">
      <c r="A198" s="18">
        <v>43015</v>
      </c>
      <c r="B198" s="18">
        <f t="shared" si="40"/>
        <v>43036</v>
      </c>
      <c r="C198" s="50">
        <f t="shared" si="39"/>
        <v>532.72999999999968</v>
      </c>
      <c r="D198" s="19">
        <f t="shared" si="36"/>
        <v>499.13000000000011</v>
      </c>
      <c r="E198" s="34">
        <f t="shared" si="37"/>
        <v>478.1699999999999</v>
      </c>
      <c r="F198" s="39">
        <f t="shared" si="38"/>
        <v>456.3300000000001</v>
      </c>
      <c r="G198" s="296">
        <f t="shared" si="41"/>
        <v>637.72999999999968</v>
      </c>
      <c r="H198" s="8"/>
      <c r="I198" s="20">
        <v>44841</v>
      </c>
      <c r="J198" s="178">
        <v>26.45</v>
      </c>
      <c r="K198" s="180">
        <v>24.85</v>
      </c>
      <c r="L198" s="110">
        <v>22.77</v>
      </c>
      <c r="M198" s="111">
        <v>21.73</v>
      </c>
      <c r="O198" s="221">
        <f t="shared" si="35"/>
        <v>31.45</v>
      </c>
    </row>
    <row r="199" spans="1:18" x14ac:dyDescent="0.3">
      <c r="A199" s="18">
        <v>43016</v>
      </c>
      <c r="B199" s="18">
        <f t="shared" si="40"/>
        <v>43037</v>
      </c>
      <c r="C199" s="50">
        <f t="shared" si="39"/>
        <v>531.30999999999972</v>
      </c>
      <c r="D199" s="19">
        <f t="shared" si="36"/>
        <v>497.71000000000009</v>
      </c>
      <c r="E199" s="34">
        <f t="shared" si="37"/>
        <v>478.1699999999999</v>
      </c>
      <c r="F199" s="39">
        <f t="shared" si="38"/>
        <v>456.3300000000001</v>
      </c>
      <c r="G199" s="296">
        <f t="shared" si="41"/>
        <v>636.30999999999972</v>
      </c>
      <c r="H199" s="8"/>
      <c r="I199" s="20">
        <v>44842</v>
      </c>
      <c r="J199" s="178">
        <v>26.45</v>
      </c>
      <c r="K199" s="180">
        <v>24.85</v>
      </c>
      <c r="L199" s="110">
        <v>22.77</v>
      </c>
      <c r="M199" s="111">
        <v>21.73</v>
      </c>
      <c r="O199" s="221">
        <f t="shared" si="35"/>
        <v>31.45</v>
      </c>
    </row>
    <row r="200" spans="1:18" x14ac:dyDescent="0.3">
      <c r="A200" s="18">
        <v>43017</v>
      </c>
      <c r="B200" s="18">
        <f t="shared" ref="B200:B201" si="42">A200+21</f>
        <v>43038</v>
      </c>
      <c r="C200" s="50">
        <f t="shared" ref="C200:C201" si="43">SUM(J200:J220)</f>
        <v>529.88999999999976</v>
      </c>
      <c r="D200" s="19">
        <f t="shared" ref="D200:D201" si="44">SUM(K200:K220)</f>
        <v>496.29000000000013</v>
      </c>
      <c r="E200" s="34">
        <f t="shared" ref="E200:E201" si="45">SUM(L200:L220)</f>
        <v>478.1699999999999</v>
      </c>
      <c r="F200" s="39">
        <f t="shared" ref="F200:F201" si="46">SUM(M200:M220)</f>
        <v>456.3300000000001</v>
      </c>
      <c r="G200" s="296">
        <f t="shared" ref="G200:G201" si="47">SUM(O200:O220)</f>
        <v>634.88999999999965</v>
      </c>
      <c r="H200" s="8"/>
      <c r="I200" s="20">
        <v>44843</v>
      </c>
      <c r="J200" s="178">
        <v>26.45</v>
      </c>
      <c r="K200" s="180">
        <v>24.85</v>
      </c>
      <c r="L200" s="110">
        <v>22.77</v>
      </c>
      <c r="M200" s="111">
        <v>21.73</v>
      </c>
      <c r="O200" s="221">
        <f t="shared" si="35"/>
        <v>31.45</v>
      </c>
    </row>
    <row r="201" spans="1:18" x14ac:dyDescent="0.3">
      <c r="A201" s="18">
        <v>43018</v>
      </c>
      <c r="B201" s="18">
        <f t="shared" si="42"/>
        <v>43039</v>
      </c>
      <c r="C201" s="50">
        <f t="shared" si="43"/>
        <v>528.4699999999998</v>
      </c>
      <c r="D201" s="19">
        <f t="shared" si="44"/>
        <v>494.87000000000012</v>
      </c>
      <c r="E201" s="34">
        <f t="shared" si="45"/>
        <v>478.1699999999999</v>
      </c>
      <c r="F201" s="39">
        <f t="shared" si="46"/>
        <v>456.3300000000001</v>
      </c>
      <c r="G201" s="296">
        <f t="shared" si="47"/>
        <v>633.46999999999969</v>
      </c>
      <c r="H201" s="8"/>
      <c r="I201" s="20">
        <v>44844</v>
      </c>
      <c r="J201" s="178">
        <v>26.45</v>
      </c>
      <c r="K201" s="180">
        <v>24.85</v>
      </c>
      <c r="L201" s="110">
        <v>22.77</v>
      </c>
      <c r="M201" s="111">
        <v>21.73</v>
      </c>
      <c r="O201" s="221">
        <f t="shared" si="35"/>
        <v>31.45</v>
      </c>
    </row>
    <row r="202" spans="1:18" x14ac:dyDescent="0.3">
      <c r="C202" s="3"/>
      <c r="D202" s="45"/>
      <c r="E202" s="45"/>
      <c r="F202" s="45"/>
      <c r="G202" s="297"/>
      <c r="H202" s="8"/>
      <c r="I202" s="20">
        <v>44845</v>
      </c>
      <c r="J202" s="178">
        <v>26.45</v>
      </c>
      <c r="K202" s="180">
        <v>24.85</v>
      </c>
      <c r="L202" s="110">
        <v>22.77</v>
      </c>
      <c r="M202" s="111">
        <v>21.73</v>
      </c>
      <c r="O202" s="221">
        <f t="shared" ref="O202:O221" si="48">+J202+5</f>
        <v>31.45</v>
      </c>
    </row>
    <row r="203" spans="1:18" x14ac:dyDescent="0.3">
      <c r="C203" s="3"/>
      <c r="D203" s="45"/>
      <c r="E203" s="45"/>
      <c r="F203" s="45"/>
      <c r="G203" s="297"/>
      <c r="H203" s="8"/>
      <c r="I203" s="20">
        <v>44846</v>
      </c>
      <c r="J203" s="158">
        <v>25.03</v>
      </c>
      <c r="K203" s="112">
        <v>23.43</v>
      </c>
      <c r="L203" s="110">
        <v>22.77</v>
      </c>
      <c r="M203" s="111">
        <v>21.73</v>
      </c>
      <c r="O203" s="225">
        <f t="shared" si="48"/>
        <v>30.03</v>
      </c>
    </row>
    <row r="204" spans="1:18" x14ac:dyDescent="0.3">
      <c r="C204" s="3"/>
      <c r="D204" s="45"/>
      <c r="E204" s="45"/>
      <c r="F204" s="45"/>
      <c r="G204" s="297"/>
      <c r="H204" s="9"/>
      <c r="I204" s="20">
        <v>44847</v>
      </c>
      <c r="J204" s="158">
        <v>25.03</v>
      </c>
      <c r="K204" s="112">
        <v>23.43</v>
      </c>
      <c r="L204" s="110">
        <v>22.77</v>
      </c>
      <c r="M204" s="111">
        <v>21.73</v>
      </c>
      <c r="O204" s="225">
        <f t="shared" si="48"/>
        <v>30.03</v>
      </c>
    </row>
    <row r="205" spans="1:18" x14ac:dyDescent="0.3">
      <c r="C205" s="3"/>
      <c r="D205" s="45"/>
      <c r="E205" s="45"/>
      <c r="F205" s="45"/>
      <c r="G205" s="297"/>
      <c r="H205" s="9"/>
      <c r="I205" s="20">
        <v>44848</v>
      </c>
      <c r="J205" s="158">
        <v>25.03</v>
      </c>
      <c r="K205" s="112">
        <v>23.43</v>
      </c>
      <c r="L205" s="110">
        <v>22.77</v>
      </c>
      <c r="M205" s="111">
        <v>21.73</v>
      </c>
      <c r="O205" s="225">
        <f t="shared" si="48"/>
        <v>30.03</v>
      </c>
    </row>
    <row r="206" spans="1:18" x14ac:dyDescent="0.3">
      <c r="C206" s="3"/>
      <c r="D206" s="45"/>
      <c r="E206" s="45"/>
      <c r="F206" s="45"/>
      <c r="G206" s="297"/>
      <c r="H206" s="45"/>
      <c r="I206" s="20">
        <v>44849</v>
      </c>
      <c r="J206" s="158">
        <v>25.03</v>
      </c>
      <c r="K206" s="112">
        <v>23.43</v>
      </c>
      <c r="L206" s="110">
        <v>22.77</v>
      </c>
      <c r="M206" s="111">
        <v>21.73</v>
      </c>
      <c r="O206" s="225">
        <f t="shared" si="48"/>
        <v>30.03</v>
      </c>
    </row>
    <row r="207" spans="1:18" x14ac:dyDescent="0.3">
      <c r="C207" s="3"/>
      <c r="D207" s="45"/>
      <c r="E207" s="45"/>
      <c r="F207" s="45"/>
      <c r="G207" s="297"/>
      <c r="I207" s="20">
        <v>44850</v>
      </c>
      <c r="J207" s="158">
        <v>25.03</v>
      </c>
      <c r="K207" s="112">
        <v>23.43</v>
      </c>
      <c r="L207" s="110">
        <v>22.77</v>
      </c>
      <c r="M207" s="111">
        <v>21.73</v>
      </c>
      <c r="O207" s="225">
        <f t="shared" si="48"/>
        <v>30.03</v>
      </c>
    </row>
    <row r="208" spans="1:18" x14ac:dyDescent="0.3">
      <c r="C208" s="3"/>
      <c r="D208" s="45"/>
      <c r="E208" s="45"/>
      <c r="F208" s="45"/>
      <c r="G208" s="297"/>
      <c r="I208" s="20">
        <v>44851</v>
      </c>
      <c r="J208" s="158">
        <v>25.03</v>
      </c>
      <c r="K208" s="112">
        <v>23.43</v>
      </c>
      <c r="L208" s="110">
        <v>22.77</v>
      </c>
      <c r="M208" s="111">
        <v>21.73</v>
      </c>
      <c r="O208" s="225">
        <f t="shared" si="48"/>
        <v>30.03</v>
      </c>
    </row>
    <row r="209" spans="3:15" x14ac:dyDescent="0.3">
      <c r="C209" s="3"/>
      <c r="D209" s="45"/>
      <c r="E209" s="45"/>
      <c r="F209" s="45"/>
      <c r="G209" s="297"/>
      <c r="I209" s="20">
        <v>44852</v>
      </c>
      <c r="J209" s="158">
        <v>25.03</v>
      </c>
      <c r="K209" s="112">
        <v>23.43</v>
      </c>
      <c r="L209" s="110">
        <v>22.77</v>
      </c>
      <c r="M209" s="111">
        <v>21.73</v>
      </c>
      <c r="O209" s="225">
        <f t="shared" si="48"/>
        <v>30.03</v>
      </c>
    </row>
    <row r="210" spans="3:15" x14ac:dyDescent="0.3">
      <c r="C210" s="3"/>
      <c r="D210" s="45"/>
      <c r="E210" s="45"/>
      <c r="F210" s="45"/>
      <c r="G210" s="297"/>
      <c r="I210" s="20">
        <v>44853</v>
      </c>
      <c r="J210" s="158">
        <v>25.03</v>
      </c>
      <c r="K210" s="112">
        <v>23.43</v>
      </c>
      <c r="L210" s="110">
        <v>22.77</v>
      </c>
      <c r="M210" s="111">
        <v>21.73</v>
      </c>
      <c r="O210" s="225">
        <f t="shared" si="48"/>
        <v>30.03</v>
      </c>
    </row>
    <row r="211" spans="3:15" x14ac:dyDescent="0.3">
      <c r="C211" s="3"/>
      <c r="D211" s="45"/>
      <c r="E211" s="45"/>
      <c r="F211" s="45"/>
      <c r="G211" s="297"/>
      <c r="I211" s="20">
        <v>44854</v>
      </c>
      <c r="J211" s="158">
        <v>25.03</v>
      </c>
      <c r="K211" s="112">
        <v>23.43</v>
      </c>
      <c r="L211" s="110">
        <v>22.77</v>
      </c>
      <c r="M211" s="111">
        <v>21.73</v>
      </c>
      <c r="O211" s="225">
        <f t="shared" si="48"/>
        <v>30.03</v>
      </c>
    </row>
    <row r="212" spans="3:15" x14ac:dyDescent="0.3">
      <c r="I212" s="20">
        <v>44855</v>
      </c>
      <c r="J212" s="158">
        <v>25.03</v>
      </c>
      <c r="K212" s="112">
        <v>23.43</v>
      </c>
      <c r="L212" s="110">
        <v>22.77</v>
      </c>
      <c r="M212" s="111">
        <v>21.73</v>
      </c>
      <c r="O212" s="225">
        <f t="shared" si="48"/>
        <v>30.03</v>
      </c>
    </row>
    <row r="213" spans="3:15" x14ac:dyDescent="0.3">
      <c r="I213" s="20">
        <v>44856</v>
      </c>
      <c r="J213" s="158">
        <v>25.03</v>
      </c>
      <c r="K213" s="112">
        <v>23.43</v>
      </c>
      <c r="L213" s="110">
        <v>22.77</v>
      </c>
      <c r="M213" s="111">
        <v>21.73</v>
      </c>
      <c r="O213" s="225">
        <f t="shared" si="48"/>
        <v>30.03</v>
      </c>
    </row>
    <row r="214" spans="3:15" x14ac:dyDescent="0.3">
      <c r="I214" s="20">
        <v>44857</v>
      </c>
      <c r="J214" s="158">
        <v>25.03</v>
      </c>
      <c r="K214" s="112">
        <v>23.43</v>
      </c>
      <c r="L214" s="110">
        <v>22.77</v>
      </c>
      <c r="M214" s="111">
        <v>21.73</v>
      </c>
      <c r="O214" s="225">
        <f t="shared" si="48"/>
        <v>30.03</v>
      </c>
    </row>
    <row r="215" spans="3:15" x14ac:dyDescent="0.3">
      <c r="I215" s="20">
        <v>44858</v>
      </c>
      <c r="J215" s="158">
        <v>25.03</v>
      </c>
      <c r="K215" s="112">
        <v>23.43</v>
      </c>
      <c r="L215" s="110">
        <v>22.77</v>
      </c>
      <c r="M215" s="111">
        <v>21.73</v>
      </c>
      <c r="O215" s="225">
        <f t="shared" si="48"/>
        <v>30.03</v>
      </c>
    </row>
    <row r="216" spans="3:15" x14ac:dyDescent="0.3">
      <c r="I216" s="20">
        <v>44859</v>
      </c>
      <c r="J216" s="158">
        <v>25.03</v>
      </c>
      <c r="K216" s="112">
        <v>23.43</v>
      </c>
      <c r="L216" s="110">
        <v>22.77</v>
      </c>
      <c r="M216" s="111">
        <v>21.73</v>
      </c>
      <c r="O216" s="225">
        <f t="shared" si="48"/>
        <v>30.03</v>
      </c>
    </row>
    <row r="217" spans="3:15" x14ac:dyDescent="0.3">
      <c r="I217" s="20">
        <v>44860</v>
      </c>
      <c r="J217" s="158">
        <v>25.03</v>
      </c>
      <c r="K217" s="112">
        <v>23.43</v>
      </c>
      <c r="L217" s="110">
        <v>22.77</v>
      </c>
      <c r="M217" s="111">
        <v>21.73</v>
      </c>
      <c r="O217" s="225">
        <f t="shared" si="48"/>
        <v>30.03</v>
      </c>
    </row>
    <row r="218" spans="3:15" x14ac:dyDescent="0.3">
      <c r="I218" s="20">
        <v>44861</v>
      </c>
      <c r="J218" s="158">
        <v>25.03</v>
      </c>
      <c r="K218" s="112">
        <v>23.43</v>
      </c>
      <c r="L218" s="110">
        <v>22.77</v>
      </c>
      <c r="M218" s="111">
        <v>21.73</v>
      </c>
      <c r="O218" s="225">
        <f t="shared" si="48"/>
        <v>30.03</v>
      </c>
    </row>
    <row r="219" spans="3:15" x14ac:dyDescent="0.3">
      <c r="I219" s="20">
        <v>44862</v>
      </c>
      <c r="J219" s="158">
        <v>25.03</v>
      </c>
      <c r="K219" s="112">
        <v>23.43</v>
      </c>
      <c r="L219" s="110">
        <v>22.77</v>
      </c>
      <c r="M219" s="111">
        <v>21.73</v>
      </c>
      <c r="O219" s="225">
        <f t="shared" si="48"/>
        <v>30.03</v>
      </c>
    </row>
    <row r="220" spans="3:15" x14ac:dyDescent="0.3">
      <c r="C220" s="3"/>
      <c r="D220" s="45"/>
      <c r="E220" s="45"/>
      <c r="F220" s="45"/>
      <c r="G220" s="297"/>
      <c r="I220" s="20">
        <v>44863</v>
      </c>
      <c r="J220" s="158">
        <v>25.03</v>
      </c>
      <c r="K220" s="112">
        <v>23.43</v>
      </c>
      <c r="L220" s="110">
        <v>22.77</v>
      </c>
      <c r="M220" s="111">
        <v>21.73</v>
      </c>
      <c r="O220" s="225">
        <f t="shared" si="48"/>
        <v>30.03</v>
      </c>
    </row>
    <row r="221" spans="3:15" x14ac:dyDescent="0.3">
      <c r="I221" s="20">
        <v>44864</v>
      </c>
      <c r="J221" s="158">
        <v>25.03</v>
      </c>
      <c r="K221" s="112">
        <v>23.43</v>
      </c>
      <c r="L221" s="110">
        <v>22.77</v>
      </c>
      <c r="M221" s="111">
        <v>21.73</v>
      </c>
      <c r="O221" s="225">
        <f t="shared" si="48"/>
        <v>30.03</v>
      </c>
    </row>
    <row r="222" spans="3:15" x14ac:dyDescent="0.3">
      <c r="C222" s="3"/>
      <c r="D222" s="45"/>
      <c r="E222" s="45"/>
      <c r="F222" s="45"/>
      <c r="G222" s="297"/>
      <c r="L222" s="45"/>
      <c r="M222" s="45"/>
    </row>
    <row r="223" spans="3:15" x14ac:dyDescent="0.3">
      <c r="C223" s="3"/>
      <c r="D223" s="45"/>
      <c r="E223" s="45"/>
      <c r="F223" s="45"/>
      <c r="G223" s="297"/>
      <c r="J223" s="45"/>
      <c r="K223" s="45"/>
    </row>
    <row r="224" spans="3:15" x14ac:dyDescent="0.3">
      <c r="C224" s="3"/>
      <c r="D224" s="45"/>
      <c r="E224" s="45"/>
      <c r="F224" s="45"/>
      <c r="G224" s="297"/>
    </row>
    <row r="225" spans="8:13" x14ac:dyDescent="0.3">
      <c r="I225" s="45">
        <v>529.88999999999976</v>
      </c>
      <c r="J225" s="6">
        <v>496.29000000000013</v>
      </c>
      <c r="K225" s="6">
        <v>478.1699999999999</v>
      </c>
      <c r="L225" s="6">
        <v>456.3300000000001</v>
      </c>
      <c r="M225" s="6">
        <v>634.88999999999965</v>
      </c>
    </row>
    <row r="226" spans="8:13" x14ac:dyDescent="0.3">
      <c r="H226" s="45"/>
      <c r="I226" s="5">
        <v>528.4699999999998</v>
      </c>
      <c r="J226" s="6">
        <v>494.87000000000012</v>
      </c>
      <c r="K226" s="6">
        <v>478.1699999999999</v>
      </c>
      <c r="L226" s="6">
        <v>456.3300000000001</v>
      </c>
      <c r="M226" s="6">
        <v>633.46999999999969</v>
      </c>
    </row>
  </sheetData>
  <mergeCells count="3">
    <mergeCell ref="A1:B1"/>
    <mergeCell ref="J1:M1"/>
    <mergeCell ref="J2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68"/>
  <sheetViews>
    <sheetView topLeftCell="B79" workbookViewId="0">
      <selection activeCell="B87" sqref="B87:B99"/>
    </sheetView>
  </sheetViews>
  <sheetFormatPr baseColWidth="10" defaultColWidth="11.44140625" defaultRowHeight="14.4" x14ac:dyDescent="0.3"/>
  <cols>
    <col min="1" max="1" width="11.44140625" style="45"/>
    <col min="2" max="2" width="11.109375" style="45" customWidth="1"/>
    <col min="3" max="3" width="10.5546875" style="45" customWidth="1"/>
    <col min="4" max="4" width="13" style="45" customWidth="1"/>
    <col min="5" max="5" width="12.88671875" style="45" customWidth="1"/>
    <col min="6" max="7" width="13.5546875" style="45" customWidth="1"/>
    <col min="8" max="12" width="11.44140625" style="45"/>
    <col min="13" max="13" width="13.33203125" style="45" customWidth="1"/>
    <col min="14" max="16384" width="11.44140625" style="45"/>
  </cols>
  <sheetData>
    <row r="1" spans="2:12" x14ac:dyDescent="0.3">
      <c r="B1" s="45" t="s">
        <v>0</v>
      </c>
      <c r="D1" s="29" t="s">
        <v>53</v>
      </c>
      <c r="E1" s="29" t="s">
        <v>52</v>
      </c>
      <c r="F1" s="30" t="s">
        <v>6</v>
      </c>
      <c r="G1" s="43" t="s">
        <v>7</v>
      </c>
    </row>
    <row r="2" spans="2:12" ht="20.100000000000001" customHeight="1" x14ac:dyDescent="0.3">
      <c r="B2" s="27" t="s">
        <v>1</v>
      </c>
      <c r="C2" s="28" t="s">
        <v>42</v>
      </c>
      <c r="D2" s="270" t="s">
        <v>8</v>
      </c>
      <c r="E2" s="270" t="s">
        <v>8</v>
      </c>
      <c r="F2" s="209" t="s">
        <v>8</v>
      </c>
      <c r="G2" s="209" t="s">
        <v>8</v>
      </c>
    </row>
    <row r="3" spans="2:12" x14ac:dyDescent="0.3">
      <c r="B3" s="18">
        <v>40998</v>
      </c>
      <c r="C3" s="7">
        <f t="shared" ref="C3:C31" si="0">B3+21</f>
        <v>41019</v>
      </c>
      <c r="D3" s="208">
        <v>531.24</v>
      </c>
      <c r="E3" s="21">
        <v>502.6400000000001</v>
      </c>
      <c r="F3" s="34">
        <v>454.01</v>
      </c>
      <c r="G3" s="39">
        <v>420.04</v>
      </c>
      <c r="I3" s="316" t="s">
        <v>61</v>
      </c>
      <c r="J3" s="316"/>
      <c r="K3" s="316"/>
      <c r="L3" s="316"/>
    </row>
    <row r="4" spans="2:12" x14ac:dyDescent="0.3">
      <c r="B4" s="18">
        <v>40999</v>
      </c>
      <c r="C4" s="7">
        <f t="shared" si="0"/>
        <v>41020</v>
      </c>
      <c r="D4" s="208">
        <v>531.27</v>
      </c>
      <c r="E4" s="21">
        <v>503.67000000000019</v>
      </c>
      <c r="F4" s="34">
        <v>454.47</v>
      </c>
      <c r="G4" s="39">
        <v>421.35</v>
      </c>
      <c r="I4" s="316"/>
      <c r="J4" s="316"/>
      <c r="K4" s="316"/>
      <c r="L4" s="316"/>
    </row>
    <row r="5" spans="2:12" x14ac:dyDescent="0.3">
      <c r="B5" s="18">
        <v>41000</v>
      </c>
      <c r="C5" s="7">
        <f t="shared" si="0"/>
        <v>41021</v>
      </c>
      <c r="D5" s="208">
        <v>531.29999999999995</v>
      </c>
      <c r="E5" s="21">
        <v>504.70000000000016</v>
      </c>
      <c r="F5" s="34">
        <v>454.93000000000006</v>
      </c>
      <c r="G5" s="39">
        <v>422.66</v>
      </c>
      <c r="I5" s="316"/>
      <c r="J5" s="316"/>
      <c r="K5" s="316"/>
      <c r="L5" s="316"/>
    </row>
    <row r="6" spans="2:12" x14ac:dyDescent="0.3">
      <c r="B6" s="52">
        <v>41001</v>
      </c>
      <c r="C6" s="52">
        <f t="shared" si="0"/>
        <v>41022</v>
      </c>
      <c r="D6" s="208">
        <v>532.8599999999999</v>
      </c>
      <c r="E6" s="21">
        <v>506.26000000000022</v>
      </c>
      <c r="F6" s="34">
        <v>455.59000000000009</v>
      </c>
      <c r="G6" s="39">
        <v>424.17</v>
      </c>
      <c r="I6" s="316"/>
      <c r="J6" s="316"/>
      <c r="K6" s="316"/>
      <c r="L6" s="316"/>
    </row>
    <row r="7" spans="2:12" x14ac:dyDescent="0.3">
      <c r="B7" s="52">
        <v>41002</v>
      </c>
      <c r="C7" s="52">
        <f t="shared" si="0"/>
        <v>41023</v>
      </c>
      <c r="D7" s="208">
        <v>534.41999999999996</v>
      </c>
      <c r="E7" s="21">
        <v>507.82000000000016</v>
      </c>
      <c r="F7" s="34">
        <v>456.25000000000011</v>
      </c>
      <c r="G7" s="39">
        <v>425.67999999999995</v>
      </c>
      <c r="I7" s="316"/>
      <c r="J7" s="316"/>
      <c r="K7" s="316"/>
      <c r="L7" s="316"/>
    </row>
    <row r="8" spans="2:12" x14ac:dyDescent="0.3">
      <c r="B8" s="18">
        <v>41003</v>
      </c>
      <c r="C8" s="7">
        <f t="shared" si="0"/>
        <v>41024</v>
      </c>
      <c r="D8" s="208">
        <v>535.9799999999999</v>
      </c>
      <c r="E8" s="21">
        <v>509.38000000000022</v>
      </c>
      <c r="F8" s="34">
        <v>456.91000000000014</v>
      </c>
      <c r="G8" s="39">
        <v>427.19</v>
      </c>
      <c r="I8" s="316"/>
      <c r="J8" s="316"/>
      <c r="K8" s="316"/>
      <c r="L8" s="316"/>
    </row>
    <row r="9" spans="2:12" x14ac:dyDescent="0.3">
      <c r="B9" s="18">
        <v>41004</v>
      </c>
      <c r="C9" s="7">
        <f t="shared" si="0"/>
        <v>41025</v>
      </c>
      <c r="D9" s="208">
        <v>537.54</v>
      </c>
      <c r="E9" s="21">
        <v>510.94000000000017</v>
      </c>
      <c r="F9" s="34">
        <v>457.57000000000016</v>
      </c>
      <c r="G9" s="39">
        <v>428.69999999999993</v>
      </c>
      <c r="I9" s="316"/>
      <c r="J9" s="316"/>
      <c r="K9" s="316"/>
      <c r="L9" s="316"/>
    </row>
    <row r="10" spans="2:12" x14ac:dyDescent="0.3">
      <c r="B10" s="18">
        <v>41005</v>
      </c>
      <c r="C10" s="7">
        <f t="shared" si="0"/>
        <v>41026</v>
      </c>
      <c r="D10" s="208">
        <v>539.1</v>
      </c>
      <c r="E10" s="21">
        <v>512.50000000000011</v>
      </c>
      <c r="F10" s="34">
        <v>458.23000000000019</v>
      </c>
      <c r="G10" s="39">
        <v>430.21</v>
      </c>
      <c r="I10" s="316"/>
      <c r="J10" s="316"/>
      <c r="K10" s="316"/>
      <c r="L10" s="316"/>
    </row>
    <row r="11" spans="2:12" x14ac:dyDescent="0.3">
      <c r="B11" s="18">
        <v>41006</v>
      </c>
      <c r="C11" s="7">
        <f t="shared" si="0"/>
        <v>41027</v>
      </c>
      <c r="D11" s="208">
        <v>540.66000000000008</v>
      </c>
      <c r="E11" s="21">
        <v>514.06000000000006</v>
      </c>
      <c r="F11" s="34">
        <v>458.8900000000001</v>
      </c>
      <c r="G11" s="39">
        <v>431.71999999999991</v>
      </c>
      <c r="I11" s="316"/>
      <c r="J11" s="316"/>
      <c r="K11" s="316"/>
      <c r="L11" s="316"/>
    </row>
    <row r="12" spans="2:12" x14ac:dyDescent="0.3">
      <c r="B12" s="18">
        <v>41007</v>
      </c>
      <c r="C12" s="7">
        <f t="shared" si="0"/>
        <v>41028</v>
      </c>
      <c r="D12" s="208">
        <v>542.22</v>
      </c>
      <c r="E12" s="21">
        <v>515.62000000000012</v>
      </c>
      <c r="F12" s="34">
        <v>459.55000000000013</v>
      </c>
      <c r="G12" s="39">
        <v>433.22999999999996</v>
      </c>
      <c r="I12" s="316"/>
      <c r="J12" s="316"/>
      <c r="K12" s="316"/>
      <c r="L12" s="316"/>
    </row>
    <row r="13" spans="2:12" x14ac:dyDescent="0.3">
      <c r="B13" s="52">
        <v>41008</v>
      </c>
      <c r="C13" s="52">
        <f t="shared" si="0"/>
        <v>41029</v>
      </c>
      <c r="D13" s="208">
        <v>543.78000000000009</v>
      </c>
      <c r="E13" s="21">
        <v>517.18000000000006</v>
      </c>
      <c r="F13" s="34">
        <v>460.21000000000015</v>
      </c>
      <c r="G13" s="39">
        <v>434.7399999999999</v>
      </c>
      <c r="I13" s="316"/>
      <c r="J13" s="316"/>
      <c r="K13" s="316"/>
      <c r="L13" s="316"/>
    </row>
    <row r="14" spans="2:12" x14ac:dyDescent="0.3">
      <c r="B14" s="52">
        <v>41009</v>
      </c>
      <c r="C14" s="52">
        <f t="shared" si="0"/>
        <v>41030</v>
      </c>
      <c r="D14" s="208">
        <v>545.34000000000015</v>
      </c>
      <c r="E14" s="21">
        <v>518.74</v>
      </c>
      <c r="F14" s="34">
        <v>460.87000000000018</v>
      </c>
      <c r="G14" s="39">
        <v>436.24999999999989</v>
      </c>
      <c r="I14" s="316"/>
      <c r="J14" s="316"/>
      <c r="K14" s="316"/>
      <c r="L14" s="316"/>
    </row>
    <row r="15" spans="2:12" x14ac:dyDescent="0.3">
      <c r="B15" s="18">
        <v>41010</v>
      </c>
      <c r="C15" s="7">
        <f t="shared" si="0"/>
        <v>41031</v>
      </c>
      <c r="D15" s="208">
        <v>546.9000000000002</v>
      </c>
      <c r="E15" s="21">
        <v>520.29999999999995</v>
      </c>
      <c r="F15" s="34">
        <v>461.53000000000014</v>
      </c>
      <c r="G15" s="39">
        <v>437.75999999999988</v>
      </c>
      <c r="I15" s="316"/>
      <c r="J15" s="316"/>
      <c r="K15" s="316"/>
      <c r="L15" s="316"/>
    </row>
    <row r="16" spans="2:12" x14ac:dyDescent="0.3">
      <c r="B16" s="18">
        <v>41011</v>
      </c>
      <c r="C16" s="7">
        <f t="shared" si="0"/>
        <v>41032</v>
      </c>
      <c r="D16" s="208">
        <v>549.37000000000012</v>
      </c>
      <c r="E16" s="21">
        <v>522.77</v>
      </c>
      <c r="F16" s="34">
        <v>462.64000000000016</v>
      </c>
      <c r="G16" s="39">
        <v>439.31999999999988</v>
      </c>
      <c r="I16" s="316"/>
      <c r="J16" s="316"/>
      <c r="K16" s="316"/>
      <c r="L16" s="316"/>
    </row>
    <row r="17" spans="2:12" x14ac:dyDescent="0.3">
      <c r="B17" s="18">
        <v>41012</v>
      </c>
      <c r="C17" s="7">
        <f t="shared" si="0"/>
        <v>41033</v>
      </c>
      <c r="D17" s="208">
        <v>551.84000000000015</v>
      </c>
      <c r="E17" s="21">
        <v>525.24</v>
      </c>
      <c r="F17" s="34">
        <v>463.75000000000017</v>
      </c>
      <c r="G17" s="39">
        <v>440.87999999999988</v>
      </c>
      <c r="I17" s="316"/>
      <c r="J17" s="316"/>
      <c r="K17" s="316"/>
      <c r="L17" s="316"/>
    </row>
    <row r="18" spans="2:12" x14ac:dyDescent="0.3">
      <c r="B18" s="18">
        <v>41013</v>
      </c>
      <c r="C18" s="7">
        <f t="shared" si="0"/>
        <v>41034</v>
      </c>
      <c r="D18" s="208">
        <v>554.31000000000017</v>
      </c>
      <c r="E18" s="21">
        <v>527.71</v>
      </c>
      <c r="F18" s="34">
        <v>464.86000000000018</v>
      </c>
      <c r="G18" s="39">
        <v>442.43999999999988</v>
      </c>
      <c r="I18" s="316"/>
      <c r="J18" s="316"/>
      <c r="K18" s="316"/>
      <c r="L18" s="316"/>
    </row>
    <row r="19" spans="2:12" x14ac:dyDescent="0.3">
      <c r="B19" s="18">
        <v>41014</v>
      </c>
      <c r="C19" s="7">
        <f t="shared" si="0"/>
        <v>41035</v>
      </c>
      <c r="D19" s="208">
        <v>556.78000000000009</v>
      </c>
      <c r="E19" s="21">
        <v>530.18000000000006</v>
      </c>
      <c r="F19" s="34">
        <v>465.97000000000014</v>
      </c>
      <c r="G19" s="39">
        <v>443.99999999999989</v>
      </c>
      <c r="I19" s="316"/>
      <c r="J19" s="316"/>
      <c r="K19" s="316"/>
      <c r="L19" s="316"/>
    </row>
    <row r="20" spans="2:12" x14ac:dyDescent="0.3">
      <c r="B20" s="52">
        <v>41015</v>
      </c>
      <c r="C20" s="52">
        <f t="shared" si="0"/>
        <v>41036</v>
      </c>
      <c r="D20" s="208">
        <v>559.22000000000014</v>
      </c>
      <c r="E20" s="21">
        <v>531.62000000000012</v>
      </c>
      <c r="F20" s="34">
        <v>466.62000000000018</v>
      </c>
      <c r="G20" s="39">
        <v>444.24999999999989</v>
      </c>
      <c r="I20" s="316"/>
      <c r="J20" s="316"/>
      <c r="K20" s="316"/>
      <c r="L20" s="316"/>
    </row>
    <row r="21" spans="2:12" x14ac:dyDescent="0.3">
      <c r="B21" s="52">
        <v>41016</v>
      </c>
      <c r="C21" s="52">
        <f t="shared" si="0"/>
        <v>41037</v>
      </c>
      <c r="D21" s="208">
        <v>561.66000000000008</v>
      </c>
      <c r="E21" s="21">
        <v>533.06000000000017</v>
      </c>
      <c r="F21" s="34">
        <v>467.27000000000015</v>
      </c>
      <c r="G21" s="39">
        <v>444.49999999999994</v>
      </c>
      <c r="I21" s="316"/>
      <c r="J21" s="316"/>
      <c r="K21" s="316"/>
      <c r="L21" s="316"/>
    </row>
    <row r="22" spans="2:12" x14ac:dyDescent="0.3">
      <c r="B22" s="79">
        <v>41017</v>
      </c>
      <c r="C22" s="7">
        <f t="shared" si="0"/>
        <v>41038</v>
      </c>
      <c r="D22" s="208">
        <v>564.1</v>
      </c>
      <c r="E22" s="21">
        <v>534.50000000000011</v>
      </c>
      <c r="F22" s="34">
        <v>467.92000000000013</v>
      </c>
      <c r="G22" s="39">
        <v>444.74999999999994</v>
      </c>
      <c r="I22" s="316"/>
      <c r="J22" s="316"/>
      <c r="K22" s="316"/>
      <c r="L22" s="316"/>
    </row>
    <row r="23" spans="2:12" x14ac:dyDescent="0.3">
      <c r="B23" s="18">
        <v>41018</v>
      </c>
      <c r="C23" s="7">
        <f t="shared" si="0"/>
        <v>41039</v>
      </c>
      <c r="D23" s="208">
        <v>566.54</v>
      </c>
      <c r="E23" s="21">
        <v>535.94000000000017</v>
      </c>
      <c r="F23" s="34">
        <v>468.57000000000016</v>
      </c>
      <c r="G23" s="39">
        <v>444.99999999999994</v>
      </c>
      <c r="I23" s="316"/>
      <c r="J23" s="316"/>
      <c r="K23" s="316"/>
      <c r="L23" s="316"/>
    </row>
    <row r="24" spans="2:12" x14ac:dyDescent="0.3">
      <c r="B24" s="18">
        <v>41019</v>
      </c>
      <c r="C24" s="7">
        <f t="shared" si="0"/>
        <v>41040</v>
      </c>
      <c r="D24" s="208">
        <v>568.98</v>
      </c>
      <c r="E24" s="21">
        <v>537.38000000000022</v>
      </c>
      <c r="F24" s="34">
        <v>469.22000000000014</v>
      </c>
      <c r="G24" s="39">
        <v>445.24999999999994</v>
      </c>
      <c r="I24" s="316"/>
      <c r="J24" s="316"/>
      <c r="K24" s="316"/>
      <c r="L24" s="316"/>
    </row>
    <row r="25" spans="2:12" x14ac:dyDescent="0.3">
      <c r="B25" s="18">
        <v>41020</v>
      </c>
      <c r="C25" s="7">
        <f t="shared" si="0"/>
        <v>41041</v>
      </c>
      <c r="D25" s="208">
        <v>571.41999999999996</v>
      </c>
      <c r="E25" s="21">
        <v>538.82000000000016</v>
      </c>
      <c r="F25" s="34">
        <v>469.87000000000012</v>
      </c>
      <c r="G25" s="39">
        <v>445.5</v>
      </c>
      <c r="I25" s="316"/>
      <c r="J25" s="316"/>
      <c r="K25" s="316"/>
      <c r="L25" s="316"/>
    </row>
    <row r="26" spans="2:12" x14ac:dyDescent="0.3">
      <c r="B26" s="18">
        <v>41021</v>
      </c>
      <c r="C26" s="7">
        <f t="shared" si="0"/>
        <v>41042</v>
      </c>
      <c r="D26" s="208">
        <v>573.8599999999999</v>
      </c>
      <c r="E26" s="21">
        <v>540.26000000000022</v>
      </c>
      <c r="F26" s="34">
        <v>470.5200000000001</v>
      </c>
      <c r="G26" s="39">
        <v>445.75</v>
      </c>
      <c r="I26" s="316"/>
      <c r="J26" s="316"/>
      <c r="K26" s="316"/>
      <c r="L26" s="316"/>
    </row>
    <row r="27" spans="2:12" x14ac:dyDescent="0.3">
      <c r="B27" s="18">
        <v>41022</v>
      </c>
      <c r="C27" s="7">
        <f t="shared" si="0"/>
        <v>41043</v>
      </c>
      <c r="D27" s="208">
        <v>574.9799999999999</v>
      </c>
      <c r="E27" s="21">
        <v>541.38000000000022</v>
      </c>
      <c r="F27" s="34">
        <v>471.12000000000006</v>
      </c>
      <c r="G27" s="39">
        <v>445.84999999999997</v>
      </c>
      <c r="I27" s="316"/>
      <c r="J27" s="316"/>
      <c r="K27" s="316"/>
      <c r="L27" s="316"/>
    </row>
    <row r="28" spans="2:12" x14ac:dyDescent="0.3">
      <c r="B28" s="52">
        <v>41023</v>
      </c>
      <c r="C28" s="52">
        <f t="shared" si="0"/>
        <v>41044</v>
      </c>
      <c r="D28" s="208">
        <v>576.1</v>
      </c>
      <c r="E28" s="21">
        <v>542.50000000000023</v>
      </c>
      <c r="F28" s="34">
        <v>471.72</v>
      </c>
      <c r="G28" s="39">
        <v>445.95000000000005</v>
      </c>
      <c r="I28" s="316"/>
      <c r="J28" s="316"/>
      <c r="K28" s="316"/>
      <c r="L28" s="316"/>
    </row>
    <row r="29" spans="2:12" x14ac:dyDescent="0.3">
      <c r="B29" s="52">
        <v>41024</v>
      </c>
      <c r="C29" s="52">
        <f t="shared" si="0"/>
        <v>41045</v>
      </c>
      <c r="D29" s="208">
        <v>577.21999999999991</v>
      </c>
      <c r="E29" s="21">
        <v>543.62000000000012</v>
      </c>
      <c r="F29" s="34">
        <v>472.32</v>
      </c>
      <c r="G29" s="39">
        <v>446.05</v>
      </c>
      <c r="I29" s="316"/>
      <c r="J29" s="316"/>
      <c r="K29" s="316"/>
      <c r="L29" s="316"/>
    </row>
    <row r="30" spans="2:12" x14ac:dyDescent="0.3">
      <c r="B30" s="18">
        <v>41025</v>
      </c>
      <c r="C30" s="7">
        <f t="shared" si="0"/>
        <v>41046</v>
      </c>
      <c r="D30" s="208">
        <v>578.34</v>
      </c>
      <c r="E30" s="21">
        <v>544.74000000000012</v>
      </c>
      <c r="F30" s="34">
        <v>472.91999999999996</v>
      </c>
      <c r="G30" s="39">
        <v>446.15000000000003</v>
      </c>
      <c r="I30" s="316"/>
      <c r="J30" s="316"/>
      <c r="K30" s="316"/>
      <c r="L30" s="316"/>
    </row>
    <row r="31" spans="2:12" x14ac:dyDescent="0.3">
      <c r="B31" s="18">
        <v>41026</v>
      </c>
      <c r="C31" s="7">
        <f t="shared" si="0"/>
        <v>41047</v>
      </c>
      <c r="D31" s="208">
        <v>579.46</v>
      </c>
      <c r="E31" s="21">
        <v>545.86000000000013</v>
      </c>
      <c r="F31" s="34">
        <v>473.51999999999992</v>
      </c>
      <c r="G31" s="39">
        <v>446.25000000000006</v>
      </c>
      <c r="I31" s="316"/>
      <c r="J31" s="316"/>
      <c r="K31" s="316"/>
      <c r="L31" s="316"/>
    </row>
    <row r="32" spans="2:12" x14ac:dyDescent="0.3">
      <c r="B32" s="45" t="s">
        <v>0</v>
      </c>
      <c r="D32" s="29" t="s">
        <v>53</v>
      </c>
      <c r="E32" s="29" t="s">
        <v>52</v>
      </c>
      <c r="F32" s="30" t="s">
        <v>6</v>
      </c>
      <c r="G32" s="43" t="s">
        <v>7</v>
      </c>
      <c r="I32" s="316"/>
      <c r="J32" s="316"/>
      <c r="K32" s="316"/>
      <c r="L32" s="316"/>
    </row>
    <row r="33" spans="2:12" ht="20.100000000000001" customHeight="1" x14ac:dyDescent="0.3">
      <c r="B33" s="27" t="s">
        <v>1</v>
      </c>
      <c r="C33" s="28" t="s">
        <v>42</v>
      </c>
      <c r="D33" s="271" t="s">
        <v>8</v>
      </c>
      <c r="E33" s="271" t="s">
        <v>8</v>
      </c>
      <c r="F33" s="26" t="s">
        <v>8</v>
      </c>
      <c r="G33" s="26" t="s">
        <v>8</v>
      </c>
      <c r="I33" s="316" t="s">
        <v>61</v>
      </c>
      <c r="J33" s="316"/>
      <c r="K33" s="316"/>
      <c r="L33" s="316"/>
    </row>
    <row r="34" spans="2:12" x14ac:dyDescent="0.3">
      <c r="B34" s="18">
        <v>41027</v>
      </c>
      <c r="C34" s="7">
        <f t="shared" ref="C34:C62" si="1">B34+21</f>
        <v>41048</v>
      </c>
      <c r="D34" s="208">
        <v>580.58000000000004</v>
      </c>
      <c r="E34" s="21">
        <v>546.98000000000013</v>
      </c>
      <c r="F34" s="34">
        <v>474.11999999999995</v>
      </c>
      <c r="G34" s="39">
        <v>446.35000000000008</v>
      </c>
      <c r="I34" s="316"/>
      <c r="J34" s="316"/>
      <c r="K34" s="316"/>
      <c r="L34" s="316"/>
    </row>
    <row r="35" spans="2:12" x14ac:dyDescent="0.3">
      <c r="B35" s="18">
        <v>41028</v>
      </c>
      <c r="C35" s="7">
        <f t="shared" si="1"/>
        <v>41049</v>
      </c>
      <c r="D35" s="208">
        <v>581.70000000000016</v>
      </c>
      <c r="E35" s="21">
        <v>548.10000000000014</v>
      </c>
      <c r="F35" s="34">
        <v>474.71999999999991</v>
      </c>
      <c r="G35" s="39">
        <v>446.4500000000001</v>
      </c>
      <c r="I35" s="316"/>
      <c r="J35" s="316"/>
      <c r="K35" s="316"/>
      <c r="L35" s="316"/>
    </row>
    <row r="36" spans="2:12" x14ac:dyDescent="0.3">
      <c r="B36" s="52">
        <v>41029</v>
      </c>
      <c r="C36" s="52">
        <f t="shared" si="1"/>
        <v>41050</v>
      </c>
      <c r="D36" s="208">
        <v>582.82000000000016</v>
      </c>
      <c r="E36" s="21">
        <v>549.22</v>
      </c>
      <c r="F36" s="34">
        <v>475.31999999999988</v>
      </c>
      <c r="G36" s="39">
        <v>446.55000000000007</v>
      </c>
      <c r="I36" s="316"/>
      <c r="J36" s="316"/>
      <c r="K36" s="316"/>
      <c r="L36" s="316"/>
    </row>
    <row r="37" spans="2:12" x14ac:dyDescent="0.3">
      <c r="B37" s="79">
        <v>41030</v>
      </c>
      <c r="C37" s="52">
        <f t="shared" si="1"/>
        <v>41051</v>
      </c>
      <c r="D37" s="208">
        <v>583.94000000000017</v>
      </c>
      <c r="E37" s="21">
        <v>550.34</v>
      </c>
      <c r="F37" s="34">
        <v>475.91999999999985</v>
      </c>
      <c r="G37" s="39">
        <v>446.65000000000009</v>
      </c>
      <c r="I37" s="316"/>
      <c r="J37" s="316"/>
      <c r="K37" s="316"/>
      <c r="L37" s="316"/>
    </row>
    <row r="38" spans="2:12" x14ac:dyDescent="0.3">
      <c r="B38" s="18">
        <v>41031</v>
      </c>
      <c r="C38" s="7">
        <f t="shared" si="1"/>
        <v>41052</v>
      </c>
      <c r="D38" s="208">
        <v>585.06000000000017</v>
      </c>
      <c r="E38" s="21">
        <v>551.46</v>
      </c>
      <c r="F38" s="34">
        <v>476.51999999999987</v>
      </c>
      <c r="G38" s="39">
        <v>446.75000000000011</v>
      </c>
      <c r="I38" s="316"/>
      <c r="J38" s="316"/>
      <c r="K38" s="316"/>
      <c r="L38" s="316"/>
    </row>
    <row r="39" spans="2:12" x14ac:dyDescent="0.3">
      <c r="B39" s="173">
        <v>41032</v>
      </c>
      <c r="C39" s="7">
        <f t="shared" si="1"/>
        <v>41053</v>
      </c>
      <c r="D39" s="208">
        <v>585.69000000000017</v>
      </c>
      <c r="E39" s="21">
        <v>552.09</v>
      </c>
      <c r="F39" s="34">
        <v>476.75999999999988</v>
      </c>
      <c r="G39" s="39">
        <v>447.15000000000009</v>
      </c>
      <c r="I39" s="316"/>
      <c r="J39" s="316"/>
      <c r="K39" s="316"/>
      <c r="L39" s="316"/>
    </row>
    <row r="40" spans="2:12" x14ac:dyDescent="0.3">
      <c r="B40" s="18">
        <v>41033</v>
      </c>
      <c r="C40" s="7">
        <f t="shared" si="1"/>
        <v>41054</v>
      </c>
      <c r="D40" s="208">
        <v>586.32000000000016</v>
      </c>
      <c r="E40" s="21">
        <v>552.72</v>
      </c>
      <c r="F40" s="34">
        <v>476.99999999999994</v>
      </c>
      <c r="G40" s="39">
        <v>447.55000000000007</v>
      </c>
      <c r="I40" s="316"/>
      <c r="J40" s="316"/>
      <c r="K40" s="316"/>
      <c r="L40" s="316"/>
    </row>
    <row r="41" spans="2:12" x14ac:dyDescent="0.3">
      <c r="B41" s="18">
        <v>41034</v>
      </c>
      <c r="C41" s="7">
        <f t="shared" si="1"/>
        <v>41055</v>
      </c>
      <c r="D41" s="208">
        <v>586.95000000000016</v>
      </c>
      <c r="E41" s="21">
        <v>553.35</v>
      </c>
      <c r="F41" s="34">
        <v>477.23999999999995</v>
      </c>
      <c r="G41" s="39">
        <v>447.95000000000005</v>
      </c>
      <c r="I41" s="316"/>
      <c r="J41" s="316"/>
      <c r="K41" s="316"/>
      <c r="L41" s="316"/>
    </row>
    <row r="42" spans="2:12" x14ac:dyDescent="0.3">
      <c r="B42" s="18">
        <v>41035</v>
      </c>
      <c r="C42" s="7">
        <f t="shared" si="1"/>
        <v>41056</v>
      </c>
      <c r="D42" s="208">
        <v>587.58000000000015</v>
      </c>
      <c r="E42" s="21">
        <v>553.98</v>
      </c>
      <c r="F42" s="34">
        <v>477.48</v>
      </c>
      <c r="G42" s="39">
        <v>448.35</v>
      </c>
      <c r="I42" s="316"/>
      <c r="J42" s="316"/>
      <c r="K42" s="316"/>
      <c r="L42" s="316"/>
    </row>
    <row r="43" spans="2:12" x14ac:dyDescent="0.3">
      <c r="B43" s="52">
        <v>41036</v>
      </c>
      <c r="C43" s="52">
        <f t="shared" si="1"/>
        <v>41057</v>
      </c>
      <c r="D43" s="208">
        <v>588.49390000000005</v>
      </c>
      <c r="E43" s="21">
        <v>554.87790000000007</v>
      </c>
      <c r="F43" s="34">
        <v>477.9486</v>
      </c>
      <c r="G43" s="39">
        <v>448.9665</v>
      </c>
      <c r="I43" s="316"/>
      <c r="J43" s="316"/>
      <c r="K43" s="316"/>
      <c r="L43" s="316"/>
    </row>
    <row r="44" spans="2:12" x14ac:dyDescent="0.3">
      <c r="B44" s="79">
        <v>41037</v>
      </c>
      <c r="C44" s="52">
        <f t="shared" si="1"/>
        <v>41058</v>
      </c>
      <c r="D44" s="208">
        <v>589.40780000000007</v>
      </c>
      <c r="E44" s="21">
        <v>555.77580000000012</v>
      </c>
      <c r="F44" s="34">
        <v>478.41720000000004</v>
      </c>
      <c r="G44" s="39">
        <v>449.58299999999991</v>
      </c>
      <c r="I44" s="316"/>
      <c r="J44" s="316"/>
      <c r="K44" s="316"/>
      <c r="L44" s="316"/>
    </row>
    <row r="45" spans="2:12" x14ac:dyDescent="0.3">
      <c r="B45" s="18">
        <v>41038</v>
      </c>
      <c r="C45" s="7">
        <f t="shared" si="1"/>
        <v>41059</v>
      </c>
      <c r="D45" s="208">
        <v>590.32170000000008</v>
      </c>
      <c r="E45" s="21">
        <v>556.67370000000017</v>
      </c>
      <c r="F45" s="34">
        <v>478.88580000000002</v>
      </c>
      <c r="G45" s="39">
        <v>450.19949999999989</v>
      </c>
      <c r="I45" s="316"/>
      <c r="J45" s="316"/>
      <c r="K45" s="316"/>
      <c r="L45" s="316"/>
    </row>
    <row r="46" spans="2:12" x14ac:dyDescent="0.3">
      <c r="B46" s="18">
        <v>41039</v>
      </c>
      <c r="C46" s="7">
        <f t="shared" si="1"/>
        <v>41060</v>
      </c>
      <c r="D46" s="208">
        <v>591.23559999999998</v>
      </c>
      <c r="E46" s="21">
        <v>557.5716000000001</v>
      </c>
      <c r="F46" s="34">
        <v>479.3544</v>
      </c>
      <c r="G46" s="39">
        <v>450.81599999999986</v>
      </c>
      <c r="I46" s="316"/>
      <c r="J46" s="316"/>
      <c r="K46" s="316"/>
      <c r="L46" s="316"/>
    </row>
    <row r="47" spans="2:12" x14ac:dyDescent="0.3">
      <c r="B47" s="18">
        <v>41040</v>
      </c>
      <c r="C47" s="7">
        <f t="shared" si="1"/>
        <v>41061</v>
      </c>
      <c r="D47" s="208">
        <v>592.14949999999999</v>
      </c>
      <c r="E47" s="21">
        <v>558.46950000000015</v>
      </c>
      <c r="F47" s="34">
        <v>479.82300000000004</v>
      </c>
      <c r="G47" s="39">
        <v>451.43249999999983</v>
      </c>
      <c r="I47" s="316"/>
      <c r="J47" s="316"/>
      <c r="K47" s="316"/>
      <c r="L47" s="316"/>
    </row>
    <row r="48" spans="2:12" x14ac:dyDescent="0.3">
      <c r="B48" s="18">
        <v>41041</v>
      </c>
      <c r="C48" s="7">
        <f t="shared" si="1"/>
        <v>41062</v>
      </c>
      <c r="D48" s="208">
        <v>593.0634</v>
      </c>
      <c r="E48" s="21">
        <v>559.3674000000002</v>
      </c>
      <c r="F48" s="34">
        <v>480.29160000000002</v>
      </c>
      <c r="G48" s="39">
        <v>452.04899999999981</v>
      </c>
      <c r="I48" s="316"/>
      <c r="J48" s="316"/>
      <c r="K48" s="316"/>
      <c r="L48" s="316"/>
    </row>
    <row r="49" spans="2:12" x14ac:dyDescent="0.3">
      <c r="B49" s="18">
        <v>41042</v>
      </c>
      <c r="C49" s="7">
        <f t="shared" si="1"/>
        <v>41063</v>
      </c>
      <c r="D49" s="208">
        <v>593.9772999999999</v>
      </c>
      <c r="E49" s="21">
        <v>560.26530000000014</v>
      </c>
      <c r="F49" s="34">
        <v>480.7602</v>
      </c>
      <c r="G49" s="39">
        <v>452.66549999999978</v>
      </c>
      <c r="I49" s="316"/>
      <c r="J49" s="316"/>
      <c r="K49" s="316"/>
      <c r="L49" s="316"/>
    </row>
    <row r="50" spans="2:12" x14ac:dyDescent="0.3">
      <c r="B50" s="52">
        <v>41043</v>
      </c>
      <c r="C50" s="52">
        <f t="shared" si="1"/>
        <v>41064</v>
      </c>
      <c r="D50" s="208">
        <v>595.3175</v>
      </c>
      <c r="E50" s="21">
        <v>561.58950000000016</v>
      </c>
      <c r="F50" s="34">
        <v>481.19999999999993</v>
      </c>
      <c r="G50" s="39">
        <v>453.2319999999998</v>
      </c>
      <c r="I50" s="316"/>
      <c r="J50" s="316"/>
      <c r="K50" s="316"/>
      <c r="L50" s="316"/>
    </row>
    <row r="51" spans="2:12" x14ac:dyDescent="0.3">
      <c r="B51" s="52">
        <v>41044</v>
      </c>
      <c r="C51" s="52">
        <f t="shared" si="1"/>
        <v>41065</v>
      </c>
      <c r="D51" s="208">
        <v>596.65769999999998</v>
      </c>
      <c r="E51" s="21">
        <v>562.91370000000018</v>
      </c>
      <c r="F51" s="34">
        <v>481.63979999999992</v>
      </c>
      <c r="G51" s="39">
        <v>453.79849999999976</v>
      </c>
      <c r="I51" s="316"/>
      <c r="J51" s="316"/>
      <c r="K51" s="316"/>
      <c r="L51" s="316"/>
    </row>
    <row r="52" spans="2:12" x14ac:dyDescent="0.3">
      <c r="B52" s="18">
        <v>41045</v>
      </c>
      <c r="C52" s="7">
        <f t="shared" si="1"/>
        <v>41066</v>
      </c>
      <c r="D52" s="208">
        <v>597.99789999999996</v>
      </c>
      <c r="E52" s="21">
        <v>564.2379000000002</v>
      </c>
      <c r="F52" s="34">
        <v>482.07959999999991</v>
      </c>
      <c r="G52" s="39">
        <v>454.36499999999978</v>
      </c>
      <c r="I52" s="316"/>
      <c r="J52" s="316"/>
      <c r="K52" s="316"/>
      <c r="L52" s="316"/>
    </row>
    <row r="53" spans="2:12" x14ac:dyDescent="0.3">
      <c r="B53" s="18">
        <v>41046</v>
      </c>
      <c r="C53" s="7">
        <f t="shared" si="1"/>
        <v>41067</v>
      </c>
      <c r="D53" s="208">
        <v>599.33809999999994</v>
      </c>
      <c r="E53" s="21">
        <v>565.56210000000021</v>
      </c>
      <c r="F53" s="34">
        <v>482.51939999999991</v>
      </c>
      <c r="G53" s="39">
        <v>454.93149999999974</v>
      </c>
      <c r="I53" s="316"/>
      <c r="J53" s="316"/>
      <c r="K53" s="316"/>
      <c r="L53" s="316"/>
    </row>
    <row r="54" spans="2:12" x14ac:dyDescent="0.3">
      <c r="B54" s="18">
        <v>41047</v>
      </c>
      <c r="C54" s="7">
        <f t="shared" si="1"/>
        <v>41068</v>
      </c>
      <c r="D54" s="208">
        <v>600.67830000000004</v>
      </c>
      <c r="E54" s="21">
        <v>566.88630000000012</v>
      </c>
      <c r="F54" s="34">
        <v>482.95919999999978</v>
      </c>
      <c r="G54" s="39">
        <v>455.49799999999976</v>
      </c>
      <c r="I54" s="316"/>
      <c r="J54" s="316"/>
      <c r="K54" s="316"/>
      <c r="L54" s="316"/>
    </row>
    <row r="55" spans="2:12" x14ac:dyDescent="0.3">
      <c r="B55" s="18">
        <v>41048</v>
      </c>
      <c r="C55" s="7">
        <f t="shared" si="1"/>
        <v>41069</v>
      </c>
      <c r="D55" s="208">
        <v>602.01850000000002</v>
      </c>
      <c r="E55" s="21">
        <v>568.21050000000014</v>
      </c>
      <c r="F55" s="34">
        <v>483.39899999999977</v>
      </c>
      <c r="G55" s="39">
        <v>456.06449999999978</v>
      </c>
      <c r="I55" s="316"/>
      <c r="J55" s="316"/>
      <c r="K55" s="316"/>
      <c r="L55" s="316"/>
    </row>
    <row r="56" spans="2:12" x14ac:dyDescent="0.3">
      <c r="B56" s="18">
        <v>41049</v>
      </c>
      <c r="C56" s="7">
        <f t="shared" si="1"/>
        <v>41070</v>
      </c>
      <c r="D56" s="208">
        <v>603.3587</v>
      </c>
      <c r="E56" s="21">
        <v>569.53470000000016</v>
      </c>
      <c r="F56" s="34">
        <v>483.83879999999976</v>
      </c>
      <c r="G56" s="39">
        <v>456.6309999999998</v>
      </c>
      <c r="I56" s="316"/>
      <c r="J56" s="316"/>
      <c r="K56" s="316"/>
      <c r="L56" s="316"/>
    </row>
    <row r="57" spans="2:12" x14ac:dyDescent="0.3">
      <c r="B57" s="52">
        <v>41050</v>
      </c>
      <c r="C57" s="52">
        <f t="shared" si="1"/>
        <v>41071</v>
      </c>
      <c r="D57" s="208">
        <v>604.69890000000009</v>
      </c>
      <c r="E57" s="21">
        <v>570.85890000000018</v>
      </c>
      <c r="F57" s="34">
        <v>484.27859999999976</v>
      </c>
      <c r="G57" s="39">
        <v>457.19749999999976</v>
      </c>
      <c r="I57" s="316"/>
      <c r="J57" s="316"/>
      <c r="K57" s="316"/>
      <c r="L57" s="316"/>
    </row>
    <row r="58" spans="2:12" x14ac:dyDescent="0.3">
      <c r="B58" s="52">
        <v>41051</v>
      </c>
      <c r="C58" s="52">
        <f t="shared" si="1"/>
        <v>41072</v>
      </c>
      <c r="D58" s="208">
        <v>606.26130000000012</v>
      </c>
      <c r="E58" s="21">
        <v>572.40530000000012</v>
      </c>
      <c r="F58" s="34">
        <v>484.71839999999975</v>
      </c>
      <c r="G58" s="39">
        <v>457.76399999999978</v>
      </c>
      <c r="I58" s="316"/>
      <c r="J58" s="316"/>
      <c r="K58" s="316"/>
      <c r="L58" s="316"/>
    </row>
    <row r="59" spans="2:12" x14ac:dyDescent="0.3">
      <c r="B59" s="18">
        <v>41052</v>
      </c>
      <c r="C59" s="7">
        <f t="shared" si="1"/>
        <v>41073</v>
      </c>
      <c r="D59" s="208">
        <v>607.82370000000014</v>
      </c>
      <c r="E59" s="21">
        <v>573.95170000000007</v>
      </c>
      <c r="F59" s="34">
        <v>485.15819999999974</v>
      </c>
      <c r="G59" s="39">
        <v>458.33049999999974</v>
      </c>
      <c r="I59" s="316"/>
      <c r="J59" s="316"/>
      <c r="K59" s="316"/>
      <c r="L59" s="316"/>
    </row>
    <row r="60" spans="2:12" x14ac:dyDescent="0.3">
      <c r="B60" s="18">
        <v>41053</v>
      </c>
      <c r="C60" s="7">
        <f t="shared" si="1"/>
        <v>41074</v>
      </c>
      <c r="D60" s="208">
        <v>608.96610000000021</v>
      </c>
      <c r="E60" s="21">
        <v>575.07810000000006</v>
      </c>
      <c r="F60" s="34">
        <v>485.5079999999997</v>
      </c>
      <c r="G60" s="39">
        <v>458.54699999999974</v>
      </c>
      <c r="I60" s="316"/>
      <c r="J60" s="316"/>
      <c r="K60" s="316"/>
      <c r="L60" s="316"/>
    </row>
    <row r="61" spans="2:12" x14ac:dyDescent="0.3">
      <c r="B61" s="18">
        <v>41054</v>
      </c>
      <c r="C61" s="7">
        <f t="shared" si="1"/>
        <v>41075</v>
      </c>
      <c r="D61" s="208">
        <v>610.10850000000028</v>
      </c>
      <c r="E61" s="21">
        <v>576.20450000000005</v>
      </c>
      <c r="F61" s="34">
        <v>485.85779999999977</v>
      </c>
      <c r="G61" s="39">
        <v>458.76349999999974</v>
      </c>
      <c r="I61" s="316"/>
      <c r="J61" s="316"/>
      <c r="K61" s="316"/>
      <c r="L61" s="316"/>
    </row>
    <row r="62" spans="2:12" x14ac:dyDescent="0.3">
      <c r="B62" s="79">
        <v>41055</v>
      </c>
      <c r="C62" s="7">
        <f t="shared" si="1"/>
        <v>41076</v>
      </c>
      <c r="D62" s="208">
        <v>611.25090000000023</v>
      </c>
      <c r="E62" s="21">
        <v>577.33090000000004</v>
      </c>
      <c r="F62" s="34">
        <v>486.20759999999973</v>
      </c>
      <c r="G62" s="39">
        <v>458.97999999999973</v>
      </c>
      <c r="I62" s="316"/>
      <c r="J62" s="316"/>
      <c r="K62" s="316"/>
      <c r="L62" s="316"/>
    </row>
    <row r="63" spans="2:12" x14ac:dyDescent="0.3">
      <c r="B63" s="45" t="s">
        <v>0</v>
      </c>
      <c r="D63" s="29" t="s">
        <v>53</v>
      </c>
      <c r="E63" s="29" t="s">
        <v>52</v>
      </c>
      <c r="F63" s="30" t="s">
        <v>6</v>
      </c>
      <c r="G63" s="43" t="s">
        <v>7</v>
      </c>
      <c r="I63" s="316" t="s">
        <v>61</v>
      </c>
      <c r="J63" s="316"/>
      <c r="K63" s="316"/>
      <c r="L63" s="316"/>
    </row>
    <row r="64" spans="2:12" x14ac:dyDescent="0.3">
      <c r="B64" s="27" t="s">
        <v>1</v>
      </c>
      <c r="C64" s="28" t="s">
        <v>2</v>
      </c>
      <c r="D64" s="26" t="s">
        <v>8</v>
      </c>
      <c r="E64" s="26" t="s">
        <v>8</v>
      </c>
      <c r="F64" s="26" t="s">
        <v>8</v>
      </c>
      <c r="G64" s="26" t="s">
        <v>8</v>
      </c>
      <c r="I64" s="316"/>
      <c r="J64" s="316"/>
      <c r="K64" s="316"/>
      <c r="L64" s="316"/>
    </row>
    <row r="65" spans="2:12" x14ac:dyDescent="0.3">
      <c r="B65" s="18">
        <v>41056</v>
      </c>
      <c r="C65" s="7">
        <f t="shared" ref="C65:C93" si="2">B65+21</f>
        <v>41077</v>
      </c>
      <c r="D65" s="208">
        <v>612.39330000000018</v>
      </c>
      <c r="E65" s="21">
        <v>578.45730000000003</v>
      </c>
      <c r="F65" s="34">
        <v>486.5573999999998</v>
      </c>
      <c r="G65" s="39">
        <v>459.19649999999973</v>
      </c>
      <c r="I65" s="316"/>
      <c r="J65" s="316"/>
      <c r="K65" s="316"/>
      <c r="L65" s="316"/>
    </row>
    <row r="66" spans="2:12" x14ac:dyDescent="0.3">
      <c r="B66" s="52">
        <v>41057</v>
      </c>
      <c r="C66" s="52">
        <f t="shared" si="2"/>
        <v>41078</v>
      </c>
      <c r="D66" s="208">
        <v>613.25180000000023</v>
      </c>
      <c r="E66" s="21">
        <v>579.31579999999997</v>
      </c>
      <c r="F66" s="34">
        <v>486.67859999999973</v>
      </c>
      <c r="G66" s="39">
        <v>459.19649999999973</v>
      </c>
      <c r="I66" s="316"/>
      <c r="J66" s="316"/>
      <c r="K66" s="316"/>
      <c r="L66" s="316"/>
    </row>
    <row r="67" spans="2:12" x14ac:dyDescent="0.3">
      <c r="B67" s="52">
        <v>41058</v>
      </c>
      <c r="C67" s="52">
        <f t="shared" si="2"/>
        <v>41079</v>
      </c>
      <c r="D67" s="208">
        <v>614.42340000000013</v>
      </c>
      <c r="E67" s="21">
        <v>580.48740000000009</v>
      </c>
      <c r="F67" s="34">
        <v>486.79979999999978</v>
      </c>
      <c r="G67" s="39">
        <v>459.32999999999976</v>
      </c>
      <c r="I67" s="316"/>
      <c r="J67" s="316"/>
      <c r="K67" s="316"/>
      <c r="L67" s="316"/>
    </row>
    <row r="68" spans="2:12" x14ac:dyDescent="0.3">
      <c r="B68" s="18">
        <v>41059</v>
      </c>
      <c r="C68" s="7">
        <f t="shared" si="2"/>
        <v>41080</v>
      </c>
      <c r="D68" s="208">
        <v>615.59500000000014</v>
      </c>
      <c r="E68" s="21">
        <v>581.65900000000011</v>
      </c>
      <c r="F68" s="34">
        <v>486.92099999999982</v>
      </c>
      <c r="G68" s="39">
        <v>459.46349999999978</v>
      </c>
      <c r="I68" s="316"/>
      <c r="J68" s="316"/>
      <c r="K68" s="316"/>
      <c r="L68" s="316"/>
    </row>
    <row r="69" spans="2:12" x14ac:dyDescent="0.3">
      <c r="B69" s="18">
        <v>41060</v>
      </c>
      <c r="C69" s="7">
        <f t="shared" si="2"/>
        <v>41081</v>
      </c>
      <c r="D69" s="208">
        <v>616.76660000000004</v>
      </c>
      <c r="E69" s="21">
        <v>582.83060000000012</v>
      </c>
      <c r="F69" s="34">
        <v>487.04219999999975</v>
      </c>
      <c r="G69" s="39">
        <v>459.59699999999981</v>
      </c>
      <c r="I69" s="316"/>
      <c r="J69" s="316"/>
      <c r="K69" s="316"/>
      <c r="L69" s="316"/>
    </row>
    <row r="70" spans="2:12" x14ac:dyDescent="0.3">
      <c r="B70" s="18">
        <v>41061</v>
      </c>
      <c r="C70" s="7">
        <f t="shared" si="2"/>
        <v>41082</v>
      </c>
      <c r="D70" s="208">
        <v>617.93820000000005</v>
      </c>
      <c r="E70" s="21">
        <v>584.00220000000013</v>
      </c>
      <c r="F70" s="34">
        <v>487.1633999999998</v>
      </c>
      <c r="G70" s="39">
        <v>459.73049999999984</v>
      </c>
      <c r="I70" s="316"/>
      <c r="J70" s="316"/>
      <c r="K70" s="316"/>
      <c r="L70" s="316"/>
    </row>
    <row r="71" spans="2:12" x14ac:dyDescent="0.3">
      <c r="B71" s="18">
        <v>41062</v>
      </c>
      <c r="C71" s="7">
        <f t="shared" si="2"/>
        <v>41083</v>
      </c>
      <c r="D71" s="208">
        <v>619.10980000000006</v>
      </c>
      <c r="E71" s="21">
        <v>585.17380000000003</v>
      </c>
      <c r="F71" s="34">
        <v>487.28459999999984</v>
      </c>
      <c r="G71" s="39">
        <v>459.86399999999986</v>
      </c>
      <c r="I71" s="316"/>
      <c r="J71" s="316"/>
      <c r="K71" s="316"/>
      <c r="L71" s="316"/>
    </row>
    <row r="72" spans="2:12" x14ac:dyDescent="0.3">
      <c r="B72" s="18">
        <v>41063</v>
      </c>
      <c r="C72" s="7">
        <f t="shared" si="2"/>
        <v>41084</v>
      </c>
      <c r="D72" s="208">
        <v>620.28140000000008</v>
      </c>
      <c r="E72" s="21">
        <v>586.34540000000004</v>
      </c>
      <c r="F72" s="34">
        <v>487.40579999999977</v>
      </c>
      <c r="G72" s="39">
        <v>459.99749999999989</v>
      </c>
      <c r="I72" s="316"/>
      <c r="J72" s="316"/>
      <c r="K72" s="316"/>
      <c r="L72" s="316"/>
    </row>
    <row r="73" spans="2:12" x14ac:dyDescent="0.3">
      <c r="B73" s="52">
        <v>41064</v>
      </c>
      <c r="C73" s="52">
        <f t="shared" si="2"/>
        <v>41085</v>
      </c>
      <c r="D73" s="208">
        <v>620.81670000000008</v>
      </c>
      <c r="E73" s="21">
        <v>586.88070000000005</v>
      </c>
      <c r="F73" s="34">
        <v>487.40579999999977</v>
      </c>
      <c r="G73" s="39">
        <v>460.13099999999991</v>
      </c>
      <c r="I73" s="316"/>
      <c r="J73" s="316"/>
      <c r="K73" s="316"/>
      <c r="L73" s="316"/>
    </row>
    <row r="74" spans="2:12" x14ac:dyDescent="0.3">
      <c r="B74" s="52">
        <v>41065</v>
      </c>
      <c r="C74" s="52">
        <f t="shared" si="2"/>
        <v>41086</v>
      </c>
      <c r="D74" s="208">
        <v>623.50650000000007</v>
      </c>
      <c r="E74" s="21">
        <v>589.48649999999986</v>
      </c>
      <c r="F74" s="34">
        <v>488.58749999999981</v>
      </c>
      <c r="G74" s="39">
        <v>461.12079999999992</v>
      </c>
      <c r="I74" s="316"/>
      <c r="J74" s="316"/>
      <c r="K74" s="316"/>
      <c r="L74" s="316"/>
    </row>
    <row r="75" spans="2:12" x14ac:dyDescent="0.3">
      <c r="B75" s="79">
        <v>41066</v>
      </c>
      <c r="C75" s="7">
        <f t="shared" si="2"/>
        <v>41087</v>
      </c>
      <c r="D75" s="208">
        <v>626.19630000000006</v>
      </c>
      <c r="E75" s="21">
        <v>592.0922999999998</v>
      </c>
      <c r="F75" s="34">
        <v>489.76919999999984</v>
      </c>
      <c r="G75" s="39">
        <v>462.11059999999992</v>
      </c>
      <c r="I75" s="316"/>
      <c r="J75" s="316"/>
      <c r="K75" s="316"/>
      <c r="L75" s="316"/>
    </row>
    <row r="76" spans="2:12" x14ac:dyDescent="0.3">
      <c r="B76" s="18">
        <v>41067</v>
      </c>
      <c r="C76" s="7">
        <f t="shared" si="2"/>
        <v>41088</v>
      </c>
      <c r="D76" s="208">
        <v>628.88610000000006</v>
      </c>
      <c r="E76" s="21">
        <v>594.69809999999973</v>
      </c>
      <c r="F76" s="34">
        <v>490.95089999999988</v>
      </c>
      <c r="G76" s="39">
        <v>463.10039999999992</v>
      </c>
      <c r="I76" s="316"/>
      <c r="J76" s="316"/>
      <c r="K76" s="316"/>
      <c r="L76" s="316"/>
    </row>
    <row r="77" spans="2:12" x14ac:dyDescent="0.3">
      <c r="B77" s="18">
        <v>41068</v>
      </c>
      <c r="C77" s="7">
        <f t="shared" si="2"/>
        <v>41089</v>
      </c>
      <c r="D77" s="208">
        <v>631.57590000000005</v>
      </c>
      <c r="E77" s="21">
        <v>597.30389999999977</v>
      </c>
      <c r="F77" s="34">
        <v>492.13259999999991</v>
      </c>
      <c r="G77" s="39">
        <v>464.09019999999987</v>
      </c>
      <c r="I77" s="316"/>
      <c r="J77" s="316"/>
      <c r="K77" s="316"/>
      <c r="L77" s="316"/>
    </row>
    <row r="78" spans="2:12" x14ac:dyDescent="0.3">
      <c r="B78" s="18">
        <v>41069</v>
      </c>
      <c r="C78" s="7">
        <f t="shared" si="2"/>
        <v>41090</v>
      </c>
      <c r="D78" s="208">
        <v>634.26570000000015</v>
      </c>
      <c r="E78" s="21">
        <v>599.90969999999982</v>
      </c>
      <c r="F78" s="34">
        <v>493.31429999999995</v>
      </c>
      <c r="G78" s="39">
        <v>465.07999999999987</v>
      </c>
      <c r="I78" s="316"/>
      <c r="J78" s="316"/>
      <c r="K78" s="316"/>
      <c r="L78" s="316"/>
    </row>
    <row r="79" spans="2:12" x14ac:dyDescent="0.3">
      <c r="B79" s="18">
        <v>41070</v>
      </c>
      <c r="C79" s="7">
        <f t="shared" si="2"/>
        <v>41091</v>
      </c>
      <c r="D79" s="208">
        <v>636.95550000000003</v>
      </c>
      <c r="E79" s="21">
        <v>602.51549999999986</v>
      </c>
      <c r="F79" s="34">
        <v>494.49599999999998</v>
      </c>
      <c r="G79" s="39">
        <v>466.06979999999987</v>
      </c>
      <c r="I79" s="316"/>
      <c r="J79" s="316"/>
      <c r="K79" s="316"/>
      <c r="L79" s="316"/>
    </row>
    <row r="80" spans="2:12" x14ac:dyDescent="0.3">
      <c r="B80" s="52">
        <v>41071</v>
      </c>
      <c r="C80" s="52">
        <f t="shared" si="2"/>
        <v>41092</v>
      </c>
      <c r="D80" s="208">
        <v>639.64530000000013</v>
      </c>
      <c r="E80" s="21">
        <v>605.12129999999979</v>
      </c>
      <c r="F80" s="34">
        <v>495.67770000000002</v>
      </c>
      <c r="G80" s="39">
        <v>467.05959999999982</v>
      </c>
      <c r="I80" s="316"/>
      <c r="J80" s="316"/>
      <c r="K80" s="316"/>
      <c r="L80" s="316"/>
    </row>
    <row r="81" spans="2:12" x14ac:dyDescent="0.3">
      <c r="B81" s="52">
        <v>41072</v>
      </c>
      <c r="C81" s="52">
        <f t="shared" si="2"/>
        <v>41093</v>
      </c>
      <c r="D81" s="208">
        <v>642.11290000000008</v>
      </c>
      <c r="E81" s="21">
        <v>607.50489999999979</v>
      </c>
      <c r="F81" s="34">
        <v>496.85940000000005</v>
      </c>
      <c r="G81" s="39">
        <v>468.04939999999976</v>
      </c>
      <c r="I81" s="316"/>
      <c r="J81" s="316"/>
      <c r="K81" s="316"/>
      <c r="L81" s="316"/>
    </row>
    <row r="82" spans="2:12" x14ac:dyDescent="0.3">
      <c r="B82" s="18">
        <v>41073</v>
      </c>
      <c r="C82" s="7">
        <f t="shared" si="2"/>
        <v>41094</v>
      </c>
      <c r="D82" s="208">
        <v>644.58050000000003</v>
      </c>
      <c r="E82" s="21">
        <v>609.88849999999979</v>
      </c>
      <c r="F82" s="34">
        <v>498.04110000000009</v>
      </c>
      <c r="G82" s="39">
        <v>469.03919999999977</v>
      </c>
      <c r="I82" s="316"/>
      <c r="J82" s="316"/>
      <c r="K82" s="316"/>
      <c r="L82" s="316"/>
    </row>
    <row r="83" spans="2:12" x14ac:dyDescent="0.3">
      <c r="B83" s="18">
        <v>41074</v>
      </c>
      <c r="C83" s="7">
        <f t="shared" si="2"/>
        <v>41095</v>
      </c>
      <c r="D83" s="208">
        <v>650.14810000000011</v>
      </c>
      <c r="E83" s="21">
        <v>615.47209999999995</v>
      </c>
      <c r="F83" s="34">
        <v>500.93130000000008</v>
      </c>
      <c r="G83" s="39">
        <v>470.40269999999981</v>
      </c>
      <c r="I83" s="316"/>
      <c r="J83" s="316"/>
      <c r="K83" s="316"/>
      <c r="L83" s="316"/>
    </row>
    <row r="84" spans="2:12" x14ac:dyDescent="0.3">
      <c r="B84" s="18">
        <v>41075</v>
      </c>
      <c r="C84" s="7">
        <f t="shared" si="2"/>
        <v>41096</v>
      </c>
      <c r="D84" s="208">
        <v>655.7157000000002</v>
      </c>
      <c r="E84" s="21">
        <v>621.0557</v>
      </c>
      <c r="F84" s="34">
        <v>503.82150000000013</v>
      </c>
      <c r="G84" s="39">
        <v>471.76619999999986</v>
      </c>
      <c r="I84" s="316"/>
      <c r="J84" s="316"/>
      <c r="K84" s="316"/>
      <c r="L84" s="316"/>
    </row>
    <row r="85" spans="2:12" x14ac:dyDescent="0.3">
      <c r="B85" s="18">
        <v>41076</v>
      </c>
      <c r="C85" s="7">
        <f t="shared" si="2"/>
        <v>41097</v>
      </c>
      <c r="D85" s="208">
        <v>670.2333000000001</v>
      </c>
      <c r="E85" s="21">
        <v>633.13930000000005</v>
      </c>
      <c r="F85" s="34">
        <v>511.6117000000001</v>
      </c>
      <c r="G85" s="39">
        <v>476.9996999999999</v>
      </c>
      <c r="I85" s="316"/>
      <c r="J85" s="316"/>
      <c r="K85" s="316"/>
      <c r="L85" s="316"/>
    </row>
    <row r="86" spans="2:12" x14ac:dyDescent="0.3">
      <c r="B86" s="18">
        <v>41077</v>
      </c>
      <c r="C86" s="18">
        <f t="shared" si="2"/>
        <v>41098</v>
      </c>
      <c r="D86" s="208">
        <v>684.7509</v>
      </c>
      <c r="E86" s="21">
        <v>651.7229000000001</v>
      </c>
      <c r="F86" s="34">
        <v>519.40190000000007</v>
      </c>
      <c r="G86" s="39">
        <v>482.23319999999995</v>
      </c>
      <c r="I86" s="316"/>
      <c r="J86" s="316"/>
      <c r="K86" s="316"/>
      <c r="L86" s="316"/>
    </row>
    <row r="87" spans="2:12" x14ac:dyDescent="0.3">
      <c r="B87" s="52">
        <v>41078</v>
      </c>
      <c r="C87" s="272">
        <f t="shared" si="2"/>
        <v>41099</v>
      </c>
      <c r="D87" s="19">
        <v>700</v>
      </c>
      <c r="E87" s="50">
        <v>660</v>
      </c>
      <c r="F87" s="274">
        <v>565</v>
      </c>
      <c r="G87" s="273">
        <v>515</v>
      </c>
      <c r="I87" s="316"/>
      <c r="J87" s="316"/>
      <c r="K87" s="316"/>
      <c r="L87" s="316"/>
    </row>
    <row r="88" spans="2:12" x14ac:dyDescent="0.3">
      <c r="B88" s="272">
        <v>41085</v>
      </c>
      <c r="C88" s="52">
        <f t="shared" si="2"/>
        <v>41106</v>
      </c>
      <c r="D88" s="19">
        <v>826</v>
      </c>
      <c r="E88" s="50">
        <v>730</v>
      </c>
      <c r="F88" s="274">
        <v>660</v>
      </c>
      <c r="G88" s="273">
        <v>610</v>
      </c>
      <c r="I88" s="316"/>
      <c r="J88" s="316"/>
      <c r="K88" s="316"/>
      <c r="L88" s="316"/>
    </row>
    <row r="89" spans="2:12" x14ac:dyDescent="0.3">
      <c r="B89" s="52">
        <v>41092</v>
      </c>
      <c r="C89" s="272">
        <f t="shared" si="2"/>
        <v>41113</v>
      </c>
      <c r="D89" s="19">
        <v>930</v>
      </c>
      <c r="E89" s="50">
        <v>840</v>
      </c>
      <c r="F89" s="274">
        <v>790</v>
      </c>
      <c r="G89" s="273">
        <v>750</v>
      </c>
      <c r="I89" s="316"/>
      <c r="J89" s="316"/>
      <c r="K89" s="316"/>
      <c r="L89" s="316"/>
    </row>
    <row r="90" spans="2:12" x14ac:dyDescent="0.3">
      <c r="B90" s="272">
        <v>41099</v>
      </c>
      <c r="C90" s="52">
        <f t="shared" si="2"/>
        <v>41120</v>
      </c>
      <c r="D90" s="19">
        <v>1090</v>
      </c>
      <c r="E90" s="50">
        <v>945</v>
      </c>
      <c r="F90" s="274">
        <v>890</v>
      </c>
      <c r="G90" s="273">
        <v>830</v>
      </c>
      <c r="I90" s="316"/>
      <c r="J90" s="316"/>
      <c r="K90" s="316"/>
      <c r="L90" s="316"/>
    </row>
    <row r="91" spans="2:12" x14ac:dyDescent="0.3">
      <c r="B91" s="52">
        <v>41106</v>
      </c>
      <c r="C91" s="272">
        <f t="shared" si="2"/>
        <v>41127</v>
      </c>
      <c r="D91" s="19">
        <v>1210</v>
      </c>
      <c r="E91" s="50">
        <v>1180</v>
      </c>
      <c r="F91" s="274">
        <v>1008</v>
      </c>
      <c r="G91" s="273">
        <v>875</v>
      </c>
      <c r="I91" s="316"/>
      <c r="J91" s="316"/>
      <c r="K91" s="316"/>
      <c r="L91" s="316"/>
    </row>
    <row r="92" spans="2:12" x14ac:dyDescent="0.3">
      <c r="B92" s="272">
        <v>41113</v>
      </c>
      <c r="C92" s="52">
        <f t="shared" si="2"/>
        <v>41134</v>
      </c>
      <c r="D92" s="19">
        <v>1348</v>
      </c>
      <c r="E92" s="50">
        <v>1318</v>
      </c>
      <c r="F92" s="274">
        <v>1147</v>
      </c>
      <c r="G92" s="273">
        <v>898</v>
      </c>
      <c r="I92" s="316"/>
      <c r="J92" s="316"/>
      <c r="K92" s="316"/>
      <c r="L92" s="316"/>
    </row>
    <row r="93" spans="2:12" x14ac:dyDescent="0.3">
      <c r="B93" s="52">
        <v>41120</v>
      </c>
      <c r="C93" s="272">
        <f t="shared" si="2"/>
        <v>41141</v>
      </c>
      <c r="D93" s="19">
        <v>1258</v>
      </c>
      <c r="E93" s="50">
        <v>1228</v>
      </c>
      <c r="F93" s="274">
        <v>1068</v>
      </c>
      <c r="G93" s="273">
        <v>880</v>
      </c>
      <c r="H93" s="140"/>
      <c r="I93" s="316" t="s">
        <v>61</v>
      </c>
      <c r="J93" s="316"/>
      <c r="K93" s="316"/>
      <c r="L93" s="316"/>
    </row>
    <row r="94" spans="2:12" x14ac:dyDescent="0.3">
      <c r="B94" s="45" t="s">
        <v>0</v>
      </c>
      <c r="D94" s="29" t="s">
        <v>53</v>
      </c>
      <c r="E94" s="29" t="s">
        <v>52</v>
      </c>
      <c r="F94" s="30" t="s">
        <v>6</v>
      </c>
      <c r="G94" s="43" t="s">
        <v>7</v>
      </c>
      <c r="I94" s="316"/>
      <c r="J94" s="316"/>
      <c r="K94" s="316"/>
      <c r="L94" s="316"/>
    </row>
    <row r="95" spans="2:12" x14ac:dyDescent="0.3">
      <c r="B95" s="27" t="s">
        <v>1</v>
      </c>
      <c r="C95" s="28" t="s">
        <v>2</v>
      </c>
      <c r="D95" s="26" t="s">
        <v>8</v>
      </c>
      <c r="E95" s="26" t="s">
        <v>8</v>
      </c>
      <c r="F95" s="26" t="s">
        <v>8</v>
      </c>
      <c r="G95" s="26" t="s">
        <v>8</v>
      </c>
      <c r="I95" s="316"/>
      <c r="J95" s="316"/>
      <c r="K95" s="316"/>
      <c r="L95" s="316"/>
    </row>
    <row r="96" spans="2:12" x14ac:dyDescent="0.3">
      <c r="B96" s="272">
        <v>41127</v>
      </c>
      <c r="C96" s="52">
        <f t="shared" ref="C96:C122" si="3">B96+21</f>
        <v>41148</v>
      </c>
      <c r="D96" s="59">
        <v>1178</v>
      </c>
      <c r="E96" s="275">
        <v>1148</v>
      </c>
      <c r="F96" s="159">
        <v>800</v>
      </c>
      <c r="G96" s="276">
        <v>650</v>
      </c>
      <c r="I96" s="316"/>
      <c r="J96" s="316"/>
      <c r="K96" s="316"/>
      <c r="L96" s="316"/>
    </row>
    <row r="97" spans="2:15" x14ac:dyDescent="0.3">
      <c r="B97" s="52">
        <v>41134</v>
      </c>
      <c r="C97" s="272">
        <f t="shared" si="3"/>
        <v>41155</v>
      </c>
      <c r="D97" s="19">
        <v>736</v>
      </c>
      <c r="E97" s="113">
        <v>706</v>
      </c>
      <c r="F97" s="274">
        <v>598</v>
      </c>
      <c r="G97" s="273">
        <v>552</v>
      </c>
      <c r="I97" s="316"/>
      <c r="J97" s="316"/>
      <c r="K97" s="316"/>
      <c r="L97" s="316"/>
    </row>
    <row r="98" spans="2:15" x14ac:dyDescent="0.3">
      <c r="B98" s="272">
        <v>41141</v>
      </c>
      <c r="C98" s="52">
        <f t="shared" si="3"/>
        <v>41162</v>
      </c>
      <c r="D98" s="277">
        <v>685</v>
      </c>
      <c r="E98" s="278">
        <v>655</v>
      </c>
      <c r="F98" s="279">
        <v>560</v>
      </c>
      <c r="G98" s="280">
        <v>515</v>
      </c>
      <c r="I98" s="316"/>
      <c r="J98" s="316"/>
      <c r="K98" s="316"/>
      <c r="L98" s="316"/>
    </row>
    <row r="99" spans="2:15" x14ac:dyDescent="0.3">
      <c r="B99" s="52">
        <v>41142</v>
      </c>
      <c r="C99" s="52">
        <f t="shared" si="3"/>
        <v>41163</v>
      </c>
      <c r="D99" s="288">
        <v>681.95799999999974</v>
      </c>
      <c r="E99" s="210">
        <v>651.04</v>
      </c>
      <c r="F99" s="57">
        <v>553.07599999999991</v>
      </c>
      <c r="G99" s="58">
        <v>512.04979999999978</v>
      </c>
      <c r="I99" s="316"/>
      <c r="J99" s="316"/>
      <c r="K99" s="316"/>
      <c r="L99" s="316"/>
    </row>
    <row r="100" spans="2:15" x14ac:dyDescent="0.3">
      <c r="B100" s="18">
        <v>41143</v>
      </c>
      <c r="C100" s="18">
        <f t="shared" si="3"/>
        <v>41164</v>
      </c>
      <c r="D100" s="288">
        <v>676.69699999999978</v>
      </c>
      <c r="E100" s="210">
        <v>645.77499999999998</v>
      </c>
      <c r="F100" s="57">
        <v>552.71239999999989</v>
      </c>
      <c r="G100" s="58">
        <v>508.55519999999984</v>
      </c>
      <c r="I100" s="316"/>
      <c r="J100" s="316"/>
      <c r="K100" s="316"/>
      <c r="L100" s="316"/>
    </row>
    <row r="101" spans="2:15" x14ac:dyDescent="0.3">
      <c r="B101" s="18">
        <v>41144</v>
      </c>
      <c r="C101" s="7">
        <f t="shared" si="3"/>
        <v>41165</v>
      </c>
      <c r="D101" s="288">
        <v>671.43599999999992</v>
      </c>
      <c r="E101" s="210">
        <v>640.51</v>
      </c>
      <c r="F101" s="57">
        <v>552.34879999999987</v>
      </c>
      <c r="G101" s="58">
        <v>505.06059999999985</v>
      </c>
      <c r="I101" s="316"/>
      <c r="J101" s="316"/>
      <c r="K101" s="316"/>
      <c r="L101" s="316"/>
    </row>
    <row r="102" spans="2:15" x14ac:dyDescent="0.3">
      <c r="B102" s="18">
        <v>41145</v>
      </c>
      <c r="C102" s="7">
        <f t="shared" si="3"/>
        <v>41166</v>
      </c>
      <c r="D102" s="288">
        <v>670.51799999999992</v>
      </c>
      <c r="E102" s="210">
        <v>640.29499999999996</v>
      </c>
      <c r="F102" s="57">
        <v>547.93509999999992</v>
      </c>
      <c r="G102" s="58">
        <v>501.56599999999992</v>
      </c>
      <c r="I102" s="316"/>
      <c r="J102" s="316"/>
      <c r="K102" s="316"/>
      <c r="L102" s="316"/>
    </row>
    <row r="103" spans="2:15" x14ac:dyDescent="0.3">
      <c r="B103" s="18">
        <v>41146</v>
      </c>
      <c r="C103" s="7">
        <f t="shared" si="3"/>
        <v>41167</v>
      </c>
      <c r="D103" s="288">
        <v>669.6</v>
      </c>
      <c r="E103" s="210">
        <v>640.08000000000004</v>
      </c>
      <c r="F103" s="57">
        <v>543.52139999999986</v>
      </c>
      <c r="G103" s="58">
        <v>498.07139999999993</v>
      </c>
      <c r="I103" s="316"/>
      <c r="J103" s="316"/>
      <c r="K103" s="316"/>
      <c r="L103" s="316"/>
    </row>
    <row r="104" spans="2:15" x14ac:dyDescent="0.3">
      <c r="B104" s="18">
        <v>42973</v>
      </c>
      <c r="C104" s="7">
        <f t="shared" si="3"/>
        <v>42994</v>
      </c>
      <c r="D104" s="288">
        <v>668.64</v>
      </c>
      <c r="E104" s="210">
        <v>638.82000000000005</v>
      </c>
      <c r="F104" s="57">
        <v>541.77409999999986</v>
      </c>
      <c r="G104" s="58">
        <v>496.73819999999995</v>
      </c>
      <c r="I104" s="316"/>
      <c r="J104" s="316"/>
      <c r="K104" s="316"/>
      <c r="L104" s="316"/>
    </row>
    <row r="105" spans="2:15" x14ac:dyDescent="0.3">
      <c r="B105" s="52">
        <v>42974</v>
      </c>
      <c r="C105" s="52">
        <f t="shared" si="3"/>
        <v>42995</v>
      </c>
      <c r="D105" s="288">
        <v>667.68</v>
      </c>
      <c r="E105" s="210">
        <v>637.56000000000006</v>
      </c>
      <c r="F105" s="57">
        <v>540.02679999999987</v>
      </c>
      <c r="G105" s="58">
        <v>495.40499999999997</v>
      </c>
      <c r="I105" s="316"/>
      <c r="J105" s="316"/>
      <c r="K105" s="316"/>
      <c r="L105" s="316"/>
    </row>
    <row r="106" spans="2:15" x14ac:dyDescent="0.3">
      <c r="B106" s="52">
        <v>42975</v>
      </c>
      <c r="C106" s="52">
        <f t="shared" si="3"/>
        <v>42996</v>
      </c>
      <c r="D106" s="288">
        <v>666.72</v>
      </c>
      <c r="E106" s="210">
        <v>636.30000000000007</v>
      </c>
      <c r="F106" s="57">
        <v>538.27949999999987</v>
      </c>
      <c r="G106" s="58">
        <v>494.0718</v>
      </c>
      <c r="I106" s="316"/>
      <c r="J106" s="316"/>
      <c r="K106" s="316"/>
      <c r="L106" s="316"/>
    </row>
    <row r="107" spans="2:15" x14ac:dyDescent="0.3">
      <c r="B107" s="18">
        <v>42976</v>
      </c>
      <c r="C107" s="7">
        <f t="shared" si="3"/>
        <v>42997</v>
      </c>
      <c r="D107" s="288">
        <v>665.76</v>
      </c>
      <c r="E107" s="210">
        <v>635.04000000000008</v>
      </c>
      <c r="F107" s="57">
        <v>536.53219999999988</v>
      </c>
      <c r="G107" s="58">
        <v>492.73860000000002</v>
      </c>
      <c r="I107" s="316"/>
      <c r="J107" s="316"/>
      <c r="K107" s="316"/>
      <c r="L107" s="316"/>
    </row>
    <row r="108" spans="2:15" x14ac:dyDescent="0.3">
      <c r="B108" s="18">
        <v>42977</v>
      </c>
      <c r="C108" s="7">
        <f t="shared" si="3"/>
        <v>42998</v>
      </c>
      <c r="D108" s="288">
        <v>664.80000000000007</v>
      </c>
      <c r="E108" s="210">
        <v>633.78000000000009</v>
      </c>
      <c r="F108" s="57">
        <v>534.78489999999988</v>
      </c>
      <c r="G108" s="58">
        <v>491.40539999999999</v>
      </c>
      <c r="I108" s="316"/>
      <c r="J108" s="316"/>
      <c r="K108" s="316"/>
      <c r="L108" s="316"/>
    </row>
    <row r="109" spans="2:15" x14ac:dyDescent="0.3">
      <c r="B109" s="18">
        <v>42978</v>
      </c>
      <c r="C109" s="7">
        <f t="shared" si="3"/>
        <v>42999</v>
      </c>
      <c r="D109" s="288">
        <v>663.84</v>
      </c>
      <c r="E109" s="210">
        <v>632.5200000000001</v>
      </c>
      <c r="F109" s="57">
        <v>533.03759999999988</v>
      </c>
      <c r="G109" s="58">
        <v>490.07220000000001</v>
      </c>
      <c r="I109" s="316"/>
      <c r="J109" s="316"/>
      <c r="K109" s="316"/>
      <c r="L109" s="316"/>
    </row>
    <row r="110" spans="2:15" x14ac:dyDescent="0.3">
      <c r="B110" s="18">
        <v>42979</v>
      </c>
      <c r="C110" s="7">
        <f t="shared" si="3"/>
        <v>43000</v>
      </c>
      <c r="D110" s="288">
        <v>662.88000000000011</v>
      </c>
      <c r="E110" s="210">
        <v>631.2600000000001</v>
      </c>
      <c r="F110" s="57">
        <v>531.29029999999989</v>
      </c>
      <c r="G110" s="58">
        <v>488.73900000000003</v>
      </c>
      <c r="I110" s="316"/>
      <c r="J110" s="316"/>
      <c r="K110" s="316"/>
      <c r="L110" s="316"/>
      <c r="M110" s="6"/>
      <c r="N110" s="6"/>
      <c r="O110" s="6"/>
    </row>
    <row r="111" spans="2:15" x14ac:dyDescent="0.3">
      <c r="B111" s="18">
        <v>42980</v>
      </c>
      <c r="C111" s="7">
        <f t="shared" si="3"/>
        <v>43001</v>
      </c>
      <c r="D111" s="288">
        <v>661.92000000000007</v>
      </c>
      <c r="E111" s="210">
        <v>630</v>
      </c>
      <c r="F111" s="57">
        <v>529.54299999999989</v>
      </c>
      <c r="G111" s="58">
        <v>487.4058</v>
      </c>
      <c r="I111" s="316"/>
      <c r="J111" s="316"/>
      <c r="K111" s="316"/>
      <c r="L111" s="316"/>
      <c r="M111" s="6"/>
      <c r="N111" s="6"/>
      <c r="O111" s="6"/>
    </row>
    <row r="112" spans="2:15" x14ac:dyDescent="0.3">
      <c r="B112" s="52">
        <v>42981</v>
      </c>
      <c r="C112" s="52">
        <f t="shared" si="3"/>
        <v>43002</v>
      </c>
      <c r="D112" s="288">
        <v>660.96</v>
      </c>
      <c r="E112" s="210">
        <v>628.74</v>
      </c>
      <c r="F112" s="57">
        <v>527.7956999999999</v>
      </c>
      <c r="G112" s="58">
        <v>486.07259999999997</v>
      </c>
      <c r="I112" s="316"/>
      <c r="J112" s="316"/>
      <c r="K112" s="316"/>
      <c r="L112" s="316"/>
      <c r="M112" s="6"/>
      <c r="N112" s="6"/>
      <c r="O112" s="6"/>
    </row>
    <row r="113" spans="2:15" x14ac:dyDescent="0.3">
      <c r="B113" s="52">
        <v>42982</v>
      </c>
      <c r="C113" s="52">
        <f t="shared" si="3"/>
        <v>43003</v>
      </c>
      <c r="D113" s="288">
        <v>660.00000000000011</v>
      </c>
      <c r="E113" s="210">
        <v>627.4799999999999</v>
      </c>
      <c r="F113" s="57">
        <v>526.0483999999999</v>
      </c>
      <c r="G113" s="58">
        <v>484.73939999999999</v>
      </c>
      <c r="I113" s="316"/>
      <c r="J113" s="316"/>
      <c r="K113" s="316"/>
      <c r="L113" s="316"/>
      <c r="M113" s="6"/>
      <c r="N113" s="6"/>
      <c r="O113" s="6"/>
    </row>
    <row r="114" spans="2:15" x14ac:dyDescent="0.3">
      <c r="B114" s="18">
        <v>42983</v>
      </c>
      <c r="C114" s="7">
        <f t="shared" si="3"/>
        <v>43004</v>
      </c>
      <c r="D114" s="288">
        <v>659.04000000000008</v>
      </c>
      <c r="E114" s="210">
        <v>626.21999999999991</v>
      </c>
      <c r="F114" s="57">
        <v>524.30109999999991</v>
      </c>
      <c r="G114" s="58">
        <v>483.40620000000001</v>
      </c>
      <c r="I114" s="316"/>
      <c r="J114" s="316"/>
      <c r="K114" s="316"/>
      <c r="L114" s="316"/>
      <c r="M114" s="6"/>
      <c r="N114" s="6"/>
      <c r="O114" s="6"/>
    </row>
    <row r="115" spans="2:15" x14ac:dyDescent="0.3">
      <c r="B115" s="18">
        <v>42984</v>
      </c>
      <c r="C115" s="7">
        <f t="shared" si="3"/>
        <v>43005</v>
      </c>
      <c r="D115" s="288">
        <v>657.48</v>
      </c>
      <c r="E115" s="210">
        <v>624.37999999999988</v>
      </c>
      <c r="F115" s="57">
        <v>520.89989999999989</v>
      </c>
      <c r="G115" s="58">
        <v>481.44759999999997</v>
      </c>
      <c r="I115" s="316"/>
      <c r="J115" s="316"/>
      <c r="K115" s="316"/>
      <c r="L115" s="316"/>
      <c r="M115" s="6"/>
      <c r="N115" s="6"/>
      <c r="O115" s="6"/>
    </row>
    <row r="116" spans="2:15" x14ac:dyDescent="0.3">
      <c r="B116" s="18">
        <v>42985</v>
      </c>
      <c r="C116" s="7">
        <f t="shared" si="3"/>
        <v>43006</v>
      </c>
      <c r="D116" s="288">
        <v>655.92000000000007</v>
      </c>
      <c r="E116" s="210">
        <v>622.53999999999985</v>
      </c>
      <c r="F116" s="57">
        <v>517.49869999999987</v>
      </c>
      <c r="G116" s="58">
        <v>479.48899999999998</v>
      </c>
      <c r="I116" s="316"/>
      <c r="J116" s="316"/>
      <c r="K116" s="316"/>
      <c r="L116" s="316"/>
      <c r="M116" s="6"/>
      <c r="N116" s="6"/>
      <c r="O116" s="6"/>
    </row>
    <row r="117" spans="2:15" x14ac:dyDescent="0.3">
      <c r="B117" s="18">
        <v>42986</v>
      </c>
      <c r="C117" s="7">
        <f t="shared" si="3"/>
        <v>43007</v>
      </c>
      <c r="D117" s="288">
        <v>654.36</v>
      </c>
      <c r="E117" s="210">
        <v>620.69999999999982</v>
      </c>
      <c r="F117" s="57">
        <v>514.09749999999997</v>
      </c>
      <c r="G117" s="58">
        <v>477.53039999999999</v>
      </c>
      <c r="I117" s="316"/>
      <c r="J117" s="316"/>
      <c r="K117" s="316"/>
      <c r="L117" s="316"/>
      <c r="M117" s="6"/>
      <c r="N117" s="6"/>
      <c r="O117" s="6"/>
    </row>
    <row r="118" spans="2:15" x14ac:dyDescent="0.3">
      <c r="B118" s="18">
        <v>42987</v>
      </c>
      <c r="C118" s="7">
        <f t="shared" si="3"/>
        <v>43008</v>
      </c>
      <c r="D118" s="288">
        <v>652.79999999999995</v>
      </c>
      <c r="E118" s="210">
        <v>618.85999999999979</v>
      </c>
      <c r="F118" s="57">
        <v>510.69630000000001</v>
      </c>
      <c r="G118" s="58">
        <v>475.57179999999994</v>
      </c>
      <c r="I118" s="316"/>
      <c r="J118" s="316"/>
      <c r="K118" s="316"/>
      <c r="L118" s="316"/>
      <c r="M118" s="6"/>
      <c r="N118" s="6"/>
      <c r="O118" s="6"/>
    </row>
    <row r="119" spans="2:15" x14ac:dyDescent="0.3">
      <c r="B119" s="52">
        <v>42988</v>
      </c>
      <c r="C119" s="52">
        <f t="shared" si="3"/>
        <v>43009</v>
      </c>
      <c r="D119" s="288">
        <v>652.19999999999993</v>
      </c>
      <c r="E119" s="210">
        <v>618.27999999999975</v>
      </c>
      <c r="F119" s="57">
        <v>509.04240000000004</v>
      </c>
      <c r="G119" s="58">
        <v>474.94639999999993</v>
      </c>
      <c r="I119" s="316"/>
      <c r="J119" s="316"/>
      <c r="K119" s="316"/>
      <c r="L119" s="316"/>
      <c r="M119" s="6"/>
      <c r="N119" s="6"/>
      <c r="O119" s="6"/>
    </row>
    <row r="120" spans="2:15" x14ac:dyDescent="0.3">
      <c r="B120" s="52">
        <v>42989</v>
      </c>
      <c r="C120" s="52">
        <f t="shared" si="3"/>
        <v>43010</v>
      </c>
      <c r="D120" s="288">
        <v>647.45000000000005</v>
      </c>
      <c r="E120" s="210">
        <v>613.54999999999984</v>
      </c>
      <c r="F120" s="57">
        <v>507.17850000000004</v>
      </c>
      <c r="G120" s="58">
        <v>473.91099999999994</v>
      </c>
      <c r="I120" s="316"/>
      <c r="J120" s="316"/>
      <c r="K120" s="316"/>
      <c r="L120" s="316"/>
      <c r="M120" s="6"/>
      <c r="N120" s="6"/>
      <c r="O120" s="6"/>
    </row>
    <row r="121" spans="2:15" x14ac:dyDescent="0.3">
      <c r="B121" s="18">
        <v>42990</v>
      </c>
      <c r="C121" s="7">
        <f t="shared" si="3"/>
        <v>43011</v>
      </c>
      <c r="D121" s="288">
        <v>642.70000000000005</v>
      </c>
      <c r="E121" s="210">
        <v>608.81999999999994</v>
      </c>
      <c r="F121" s="57">
        <v>505.31460000000004</v>
      </c>
      <c r="G121" s="58">
        <v>472.87559999999996</v>
      </c>
      <c r="I121" s="316"/>
      <c r="J121" s="316"/>
      <c r="K121" s="316"/>
      <c r="L121" s="316"/>
      <c r="M121" s="6"/>
      <c r="N121" s="6"/>
      <c r="O121" s="6"/>
    </row>
    <row r="122" spans="2:15" x14ac:dyDescent="0.3">
      <c r="B122" s="18">
        <v>42991</v>
      </c>
      <c r="C122" s="7">
        <f t="shared" si="3"/>
        <v>43012</v>
      </c>
      <c r="D122" s="288">
        <v>637.95000000000016</v>
      </c>
      <c r="E122" s="210">
        <v>604.08999999999992</v>
      </c>
      <c r="F122" s="57">
        <v>503.45070000000004</v>
      </c>
      <c r="G122" s="58">
        <v>471.84019999999998</v>
      </c>
      <c r="I122" s="316"/>
      <c r="J122" s="316"/>
      <c r="K122" s="316"/>
      <c r="L122" s="316"/>
      <c r="M122" s="6"/>
      <c r="N122" s="6"/>
      <c r="O122" s="6"/>
    </row>
    <row r="123" spans="2:15" x14ac:dyDescent="0.3">
      <c r="B123" s="18"/>
      <c r="C123" s="7"/>
      <c r="D123" s="29" t="s">
        <v>53</v>
      </c>
      <c r="E123" s="29" t="s">
        <v>52</v>
      </c>
      <c r="F123" s="30" t="s">
        <v>6</v>
      </c>
      <c r="G123" s="43" t="s">
        <v>7</v>
      </c>
      <c r="I123" s="316" t="s">
        <v>61</v>
      </c>
      <c r="J123" s="316"/>
      <c r="K123" s="316"/>
      <c r="L123" s="316"/>
      <c r="M123" s="6"/>
      <c r="N123" s="6"/>
      <c r="O123" s="6"/>
    </row>
    <row r="124" spans="2:15" x14ac:dyDescent="0.3">
      <c r="B124" s="27" t="s">
        <v>13</v>
      </c>
      <c r="C124" s="28" t="s">
        <v>2</v>
      </c>
      <c r="D124" s="26" t="s">
        <v>8</v>
      </c>
      <c r="E124" s="26" t="s">
        <v>8</v>
      </c>
      <c r="F124" s="26" t="s">
        <v>8</v>
      </c>
      <c r="G124" s="26" t="s">
        <v>8</v>
      </c>
      <c r="I124" s="316"/>
      <c r="J124" s="316"/>
      <c r="K124" s="316"/>
      <c r="L124" s="316"/>
    </row>
    <row r="125" spans="2:15" x14ac:dyDescent="0.3">
      <c r="B125" s="18">
        <v>42992</v>
      </c>
      <c r="C125" s="7">
        <f t="shared" ref="C125:C149" si="4">B125+21</f>
        <v>43013</v>
      </c>
      <c r="D125" s="207">
        <v>633.20000000000016</v>
      </c>
      <c r="E125" s="21">
        <v>599.3599999999999</v>
      </c>
      <c r="F125" s="34">
        <v>501.58680000000004</v>
      </c>
      <c r="G125" s="39">
        <v>470.8048</v>
      </c>
      <c r="I125" s="316"/>
      <c r="J125" s="316"/>
      <c r="K125" s="316"/>
      <c r="L125" s="316"/>
    </row>
    <row r="126" spans="2:15" x14ac:dyDescent="0.3">
      <c r="B126" s="18">
        <v>42993</v>
      </c>
      <c r="C126" s="7">
        <f t="shared" si="4"/>
        <v>43014</v>
      </c>
      <c r="D126" s="207">
        <v>628.45000000000027</v>
      </c>
      <c r="E126" s="21">
        <v>594.63</v>
      </c>
      <c r="F126" s="34">
        <v>499.72290000000004</v>
      </c>
      <c r="G126" s="39">
        <v>469.76940000000002</v>
      </c>
      <c r="I126" s="316"/>
      <c r="J126" s="316"/>
      <c r="K126" s="316"/>
      <c r="L126" s="316"/>
    </row>
    <row r="127" spans="2:15" x14ac:dyDescent="0.3">
      <c r="B127" s="18">
        <v>42994</v>
      </c>
      <c r="C127" s="7">
        <f t="shared" si="4"/>
        <v>43015</v>
      </c>
      <c r="D127" s="207">
        <v>623.70000000000027</v>
      </c>
      <c r="E127" s="21">
        <v>589.9</v>
      </c>
      <c r="F127" s="34">
        <v>497.85900000000004</v>
      </c>
      <c r="G127" s="39">
        <v>468.73400000000004</v>
      </c>
      <c r="I127" s="316"/>
      <c r="J127" s="316"/>
      <c r="K127" s="316"/>
      <c r="L127" s="316"/>
    </row>
    <row r="128" spans="2:15" x14ac:dyDescent="0.3">
      <c r="B128" s="52">
        <v>42995</v>
      </c>
      <c r="C128" s="52">
        <f t="shared" si="4"/>
        <v>43016</v>
      </c>
      <c r="D128" s="207">
        <v>618.95000000000027</v>
      </c>
      <c r="E128" s="21">
        <v>585.17000000000007</v>
      </c>
      <c r="F128" s="34">
        <v>495.99509999999998</v>
      </c>
      <c r="G128" s="39">
        <v>467.69860000000006</v>
      </c>
      <c r="I128" s="316"/>
      <c r="J128" s="316"/>
      <c r="K128" s="316"/>
      <c r="L128" s="316"/>
    </row>
    <row r="129" spans="2:12" x14ac:dyDescent="0.3">
      <c r="B129" s="52">
        <v>42996</v>
      </c>
      <c r="C129" s="52">
        <f t="shared" si="4"/>
        <v>43017</v>
      </c>
      <c r="D129" s="207">
        <v>614.20000000000016</v>
      </c>
      <c r="E129" s="21">
        <v>580.44000000000005</v>
      </c>
      <c r="F129" s="34">
        <v>494.13119999999992</v>
      </c>
      <c r="G129" s="39">
        <v>466.66320000000007</v>
      </c>
      <c r="I129" s="316"/>
      <c r="J129" s="316"/>
      <c r="K129" s="316"/>
      <c r="L129" s="316"/>
    </row>
    <row r="130" spans="2:12" x14ac:dyDescent="0.3">
      <c r="B130" s="18">
        <v>42997</v>
      </c>
      <c r="C130" s="7">
        <f t="shared" si="4"/>
        <v>43018</v>
      </c>
      <c r="D130" s="207">
        <v>609.45000000000016</v>
      </c>
      <c r="E130" s="21">
        <v>575.71000000000015</v>
      </c>
      <c r="F130" s="34">
        <v>492.26729999999986</v>
      </c>
      <c r="G130" s="39">
        <v>465.62780000000009</v>
      </c>
      <c r="I130" s="316"/>
      <c r="J130" s="316"/>
      <c r="K130" s="316"/>
      <c r="L130" s="316"/>
    </row>
    <row r="131" spans="2:12" x14ac:dyDescent="0.3">
      <c r="B131" s="18">
        <v>42998</v>
      </c>
      <c r="C131" s="7">
        <f t="shared" si="4"/>
        <v>43019</v>
      </c>
      <c r="D131" s="207">
        <v>604.70000000000016</v>
      </c>
      <c r="E131" s="21">
        <v>570.98000000000013</v>
      </c>
      <c r="F131" s="34">
        <v>490.40339999999981</v>
      </c>
      <c r="G131" s="39">
        <v>464.59240000000011</v>
      </c>
      <c r="I131" s="316"/>
      <c r="J131" s="316"/>
      <c r="K131" s="316"/>
      <c r="L131" s="316"/>
    </row>
    <row r="132" spans="2:12" x14ac:dyDescent="0.3">
      <c r="B132" s="18">
        <v>42999</v>
      </c>
      <c r="C132" s="7">
        <f t="shared" si="4"/>
        <v>43020</v>
      </c>
      <c r="D132" s="207">
        <v>599.95000000000005</v>
      </c>
      <c r="E132" s="21">
        <v>566.25000000000023</v>
      </c>
      <c r="F132" s="34">
        <v>488.53949999999975</v>
      </c>
      <c r="G132" s="39">
        <v>463.55700000000007</v>
      </c>
      <c r="I132" s="316"/>
      <c r="J132" s="316"/>
      <c r="K132" s="316"/>
      <c r="L132" s="316"/>
    </row>
    <row r="133" spans="2:12" x14ac:dyDescent="0.3">
      <c r="B133" s="18">
        <v>43000</v>
      </c>
      <c r="C133" s="7">
        <f t="shared" si="4"/>
        <v>43021</v>
      </c>
      <c r="D133" s="207">
        <v>593.78</v>
      </c>
      <c r="E133" s="21">
        <v>560.10000000000014</v>
      </c>
      <c r="F133" s="34">
        <v>486.6755999999998</v>
      </c>
      <c r="G133" s="39">
        <v>462.52160000000015</v>
      </c>
      <c r="I133" s="316"/>
      <c r="J133" s="316"/>
      <c r="K133" s="316"/>
      <c r="L133" s="316"/>
    </row>
    <row r="134" spans="2:12" x14ac:dyDescent="0.3">
      <c r="B134" s="18">
        <v>43001</v>
      </c>
      <c r="C134" s="7">
        <f t="shared" si="4"/>
        <v>43022</v>
      </c>
      <c r="D134" s="207">
        <v>587.60999999999979</v>
      </c>
      <c r="E134" s="21">
        <v>553.95000000000016</v>
      </c>
      <c r="F134" s="34">
        <v>484.8116999999998</v>
      </c>
      <c r="G134" s="39">
        <v>461.48620000000011</v>
      </c>
      <c r="I134" s="316"/>
      <c r="J134" s="316"/>
      <c r="K134" s="316"/>
      <c r="L134" s="316"/>
    </row>
    <row r="135" spans="2:12" x14ac:dyDescent="0.3">
      <c r="B135" s="52">
        <v>43002</v>
      </c>
      <c r="C135" s="52">
        <f t="shared" si="4"/>
        <v>43023</v>
      </c>
      <c r="D135" s="207">
        <v>581.43999999999983</v>
      </c>
      <c r="E135" s="21">
        <v>547.80000000000007</v>
      </c>
      <c r="F135" s="34">
        <v>482.94779999999986</v>
      </c>
      <c r="G135" s="39">
        <v>460.45080000000013</v>
      </c>
      <c r="I135" s="316"/>
      <c r="J135" s="316"/>
      <c r="K135" s="316"/>
      <c r="L135" s="316"/>
    </row>
    <row r="136" spans="2:12" x14ac:dyDescent="0.3">
      <c r="B136" s="52">
        <v>43003</v>
      </c>
      <c r="C136" s="52">
        <f t="shared" si="4"/>
        <v>43024</v>
      </c>
      <c r="D136" s="207">
        <v>575.26999999999975</v>
      </c>
      <c r="E136" s="21">
        <v>541.65000000000009</v>
      </c>
      <c r="F136" s="34">
        <v>481.08389999999991</v>
      </c>
      <c r="G136" s="39">
        <v>459.41540000000009</v>
      </c>
      <c r="I136" s="316"/>
      <c r="J136" s="316"/>
      <c r="K136" s="316"/>
      <c r="L136" s="316"/>
    </row>
    <row r="137" spans="2:12" x14ac:dyDescent="0.3">
      <c r="B137" s="18">
        <v>43004</v>
      </c>
      <c r="C137" s="7">
        <f t="shared" si="4"/>
        <v>43025</v>
      </c>
      <c r="D137" s="207">
        <v>569.0999999999998</v>
      </c>
      <c r="E137" s="21">
        <v>535.50000000000011</v>
      </c>
      <c r="F137" s="34">
        <v>479.21999999999991</v>
      </c>
      <c r="G137" s="39">
        <v>458.38000000000011</v>
      </c>
      <c r="I137" s="316"/>
      <c r="J137" s="316"/>
      <c r="K137" s="316"/>
      <c r="L137" s="316"/>
    </row>
    <row r="138" spans="2:12" x14ac:dyDescent="0.3">
      <c r="B138" s="18">
        <v>43005</v>
      </c>
      <c r="C138" s="7">
        <f t="shared" si="4"/>
        <v>43026</v>
      </c>
      <c r="D138" s="207">
        <v>563.52999999999975</v>
      </c>
      <c r="E138" s="21">
        <v>529.93000000000006</v>
      </c>
      <c r="F138" s="34">
        <v>479.00999999999988</v>
      </c>
      <c r="G138" s="39">
        <v>457.97000000000014</v>
      </c>
      <c r="I138" s="316"/>
      <c r="J138" s="316"/>
      <c r="K138" s="316"/>
      <c r="L138" s="316"/>
    </row>
    <row r="139" spans="2:12" x14ac:dyDescent="0.3">
      <c r="B139" s="18">
        <v>43006</v>
      </c>
      <c r="C139" s="18">
        <f t="shared" si="4"/>
        <v>43027</v>
      </c>
      <c r="D139" s="207">
        <v>557.95999999999981</v>
      </c>
      <c r="E139" s="21">
        <v>524.36000000000013</v>
      </c>
      <c r="F139" s="34">
        <v>478.7999999999999</v>
      </c>
      <c r="G139" s="39">
        <v>457.56000000000012</v>
      </c>
      <c r="I139" s="316"/>
      <c r="J139" s="316"/>
      <c r="K139" s="316"/>
      <c r="L139" s="316"/>
    </row>
    <row r="140" spans="2:12" x14ac:dyDescent="0.3">
      <c r="B140" s="18">
        <v>43007</v>
      </c>
      <c r="C140" s="18">
        <f t="shared" si="4"/>
        <v>43028</v>
      </c>
      <c r="D140" s="207">
        <v>552.38999999999976</v>
      </c>
      <c r="E140" s="21">
        <v>518.79000000000008</v>
      </c>
      <c r="F140" s="34">
        <v>478.58999999999986</v>
      </c>
      <c r="G140" s="39">
        <v>457.15000000000015</v>
      </c>
      <c r="I140" s="316"/>
      <c r="J140" s="316"/>
      <c r="K140" s="316"/>
      <c r="L140" s="316"/>
    </row>
    <row r="141" spans="2:12" x14ac:dyDescent="0.3">
      <c r="B141" s="18">
        <v>43008</v>
      </c>
      <c r="C141" s="18">
        <f t="shared" si="4"/>
        <v>43029</v>
      </c>
      <c r="D141" s="207">
        <v>546.81999999999971</v>
      </c>
      <c r="E141" s="21">
        <v>513.22</v>
      </c>
      <c r="F141" s="34">
        <v>478.37999999999988</v>
      </c>
      <c r="G141" s="39">
        <v>456.74000000000012</v>
      </c>
      <c r="I141" s="316"/>
      <c r="J141" s="316"/>
      <c r="K141" s="316"/>
      <c r="L141" s="316"/>
    </row>
    <row r="142" spans="2:12" x14ac:dyDescent="0.3">
      <c r="B142" s="18">
        <v>43009</v>
      </c>
      <c r="C142" s="18">
        <f t="shared" si="4"/>
        <v>43030</v>
      </c>
      <c r="D142" s="211">
        <v>541.24999999999966</v>
      </c>
      <c r="E142" s="210">
        <v>507.65000000000003</v>
      </c>
      <c r="F142" s="57">
        <v>478.1699999999999</v>
      </c>
      <c r="G142" s="58">
        <v>456.3300000000001</v>
      </c>
      <c r="I142" s="316"/>
      <c r="J142" s="316"/>
      <c r="K142" s="316"/>
      <c r="L142" s="316"/>
    </row>
    <row r="143" spans="2:12" x14ac:dyDescent="0.3">
      <c r="B143" s="52">
        <v>43010</v>
      </c>
      <c r="C143" s="52">
        <f t="shared" si="4"/>
        <v>43031</v>
      </c>
      <c r="D143" s="207">
        <v>539.8299999999997</v>
      </c>
      <c r="E143" s="21">
        <v>506.23</v>
      </c>
      <c r="F143" s="34">
        <v>478.1699999999999</v>
      </c>
      <c r="G143" s="39">
        <v>456.3300000000001</v>
      </c>
      <c r="I143" s="316"/>
      <c r="J143" s="316"/>
      <c r="K143" s="316"/>
      <c r="L143" s="316"/>
    </row>
    <row r="144" spans="2:12" x14ac:dyDescent="0.3">
      <c r="B144" s="52">
        <v>43011</v>
      </c>
      <c r="C144" s="52">
        <f t="shared" si="4"/>
        <v>43032</v>
      </c>
      <c r="D144" s="207">
        <v>538.40999999999963</v>
      </c>
      <c r="E144" s="21">
        <v>504.81000000000006</v>
      </c>
      <c r="F144" s="34">
        <v>478.1699999999999</v>
      </c>
      <c r="G144" s="39">
        <v>456.3300000000001</v>
      </c>
      <c r="I144" s="316"/>
      <c r="J144" s="316"/>
      <c r="K144" s="316"/>
      <c r="L144" s="316"/>
    </row>
    <row r="145" spans="1:15" x14ac:dyDescent="0.3">
      <c r="B145" s="18">
        <v>43012</v>
      </c>
      <c r="C145" s="18">
        <f t="shared" si="4"/>
        <v>43033</v>
      </c>
      <c r="D145" s="207">
        <v>536.98999999999967</v>
      </c>
      <c r="E145" s="21">
        <v>503.39000000000004</v>
      </c>
      <c r="F145" s="34">
        <v>478.1699999999999</v>
      </c>
      <c r="G145" s="39">
        <v>456.3300000000001</v>
      </c>
      <c r="I145" s="316"/>
      <c r="J145" s="316"/>
      <c r="K145" s="316"/>
      <c r="L145" s="316"/>
    </row>
    <row r="146" spans="1:15" x14ac:dyDescent="0.3">
      <c r="B146" s="18">
        <v>43013</v>
      </c>
      <c r="C146" s="18">
        <f t="shared" si="4"/>
        <v>43034</v>
      </c>
      <c r="D146" s="207">
        <v>535.56999999999971</v>
      </c>
      <c r="E146" s="21">
        <v>501.97000000000008</v>
      </c>
      <c r="F146" s="34">
        <v>478.1699999999999</v>
      </c>
      <c r="G146" s="39">
        <v>456.3300000000001</v>
      </c>
      <c r="I146" s="316"/>
      <c r="J146" s="316"/>
      <c r="K146" s="316"/>
      <c r="L146" s="316"/>
    </row>
    <row r="147" spans="1:15" x14ac:dyDescent="0.3">
      <c r="B147" s="18">
        <v>43014</v>
      </c>
      <c r="C147" s="18">
        <f t="shared" si="4"/>
        <v>43035</v>
      </c>
      <c r="D147" s="207">
        <v>534.14999999999975</v>
      </c>
      <c r="E147" s="21">
        <v>500.55000000000007</v>
      </c>
      <c r="F147" s="34">
        <v>478.1699999999999</v>
      </c>
      <c r="G147" s="39">
        <v>456.3300000000001</v>
      </c>
      <c r="I147" s="316"/>
      <c r="J147" s="316"/>
      <c r="K147" s="316"/>
      <c r="L147" s="316"/>
    </row>
    <row r="148" spans="1:15" s="3" customFormat="1" x14ac:dyDescent="0.3">
      <c r="B148" s="18">
        <v>43015</v>
      </c>
      <c r="C148" s="18">
        <f t="shared" si="4"/>
        <v>43036</v>
      </c>
      <c r="D148" s="211">
        <v>532.72999999999968</v>
      </c>
      <c r="E148" s="210">
        <v>499.13000000000011</v>
      </c>
      <c r="F148" s="57">
        <v>478.1699999999999</v>
      </c>
      <c r="G148" s="58">
        <v>456.3300000000001</v>
      </c>
      <c r="I148" s="316"/>
      <c r="J148" s="316"/>
      <c r="K148" s="316"/>
      <c r="L148" s="316"/>
    </row>
    <row r="149" spans="1:15" s="3" customFormat="1" x14ac:dyDescent="0.3">
      <c r="B149" s="18">
        <v>43016</v>
      </c>
      <c r="C149" s="18">
        <f t="shared" si="4"/>
        <v>43037</v>
      </c>
      <c r="D149" s="211">
        <v>531.30999999999972</v>
      </c>
      <c r="E149" s="210">
        <v>497.71000000000009</v>
      </c>
      <c r="F149" s="57">
        <v>478.1699999999999</v>
      </c>
      <c r="G149" s="58">
        <v>456.3300000000001</v>
      </c>
      <c r="I149" s="316"/>
      <c r="J149" s="316"/>
      <c r="K149" s="316"/>
      <c r="L149" s="316"/>
    </row>
    <row r="150" spans="1:15" s="3" customFormat="1" x14ac:dyDescent="0.3">
      <c r="B150" s="60"/>
      <c r="C150" s="61"/>
      <c r="D150" s="61"/>
      <c r="E150" s="11"/>
      <c r="F150" s="11"/>
      <c r="G150" s="11"/>
      <c r="I150" s="316"/>
      <c r="J150" s="316"/>
      <c r="K150" s="316"/>
      <c r="L150" s="316"/>
      <c r="M150" s="45"/>
      <c r="N150" s="45"/>
      <c r="O150" s="45"/>
    </row>
    <row r="151" spans="1:15" s="3" customFormat="1" ht="20.25" customHeight="1" x14ac:dyDescent="0.3">
      <c r="B151" s="60"/>
      <c r="C151" s="61"/>
      <c r="D151" s="61"/>
      <c r="E151" s="11"/>
      <c r="F151" s="11"/>
      <c r="G151" s="11"/>
      <c r="I151" s="316"/>
      <c r="J151" s="316"/>
      <c r="K151" s="316"/>
      <c r="L151" s="316"/>
      <c r="M151" s="45"/>
      <c r="N151" s="45"/>
      <c r="O151" s="45"/>
    </row>
    <row r="152" spans="1:15" ht="273.75" customHeight="1" x14ac:dyDescent="0.3">
      <c r="A152" s="31"/>
      <c r="B152" s="60"/>
      <c r="C152" s="61"/>
      <c r="D152" s="61"/>
      <c r="E152" s="11"/>
      <c r="F152" s="11"/>
      <c r="G152" s="11"/>
      <c r="I152" s="316"/>
      <c r="J152" s="316"/>
      <c r="K152" s="316"/>
      <c r="L152" s="316"/>
    </row>
    <row r="153" spans="1:15" x14ac:dyDescent="0.3">
      <c r="B153" s="60"/>
      <c r="C153" s="61"/>
      <c r="D153" s="61"/>
      <c r="E153" s="11"/>
      <c r="F153" s="11"/>
      <c r="G153" s="11"/>
    </row>
    <row r="154" spans="1:15" x14ac:dyDescent="0.3">
      <c r="B154" s="60"/>
      <c r="C154" s="61"/>
      <c r="D154" s="61"/>
      <c r="E154" s="11"/>
      <c r="F154" s="11"/>
      <c r="G154" s="11"/>
    </row>
    <row r="155" spans="1:15" x14ac:dyDescent="0.3">
      <c r="B155" s="60"/>
      <c r="C155" s="61"/>
      <c r="D155" s="61"/>
      <c r="E155" s="11"/>
      <c r="F155" s="11"/>
      <c r="G155" s="11"/>
    </row>
    <row r="156" spans="1:15" x14ac:dyDescent="0.3">
      <c r="B156" s="60"/>
      <c r="C156" s="61"/>
      <c r="D156" s="61"/>
      <c r="E156" s="11"/>
      <c r="F156" s="11"/>
      <c r="G156" s="11"/>
    </row>
    <row r="157" spans="1:15" x14ac:dyDescent="0.3">
      <c r="B157" s="60"/>
      <c r="C157" s="61"/>
      <c r="D157" s="61"/>
      <c r="E157" s="11"/>
      <c r="F157" s="11"/>
      <c r="G157" s="11"/>
    </row>
    <row r="158" spans="1:15" x14ac:dyDescent="0.3">
      <c r="B158" s="31"/>
      <c r="C158" s="31"/>
      <c r="D158" s="31"/>
      <c r="E158" s="31"/>
      <c r="F158" s="31"/>
      <c r="G158" s="31"/>
    </row>
    <row r="159" spans="1:15" x14ac:dyDescent="0.3">
      <c r="B159" s="31"/>
      <c r="C159" s="31"/>
      <c r="D159" s="31"/>
      <c r="E159" s="31"/>
      <c r="F159" s="31"/>
      <c r="G159" s="31"/>
    </row>
    <row r="160" spans="1:15" x14ac:dyDescent="0.3">
      <c r="B160" s="31"/>
      <c r="C160" s="31"/>
      <c r="D160" s="31"/>
      <c r="E160" s="31"/>
      <c r="F160" s="31"/>
      <c r="G160" s="31"/>
    </row>
    <row r="161" spans="2:7" x14ac:dyDescent="0.3">
      <c r="B161" s="31"/>
      <c r="C161" s="31"/>
      <c r="D161" s="31"/>
      <c r="E161" s="31"/>
      <c r="F161" s="31"/>
      <c r="G161" s="31"/>
    </row>
    <row r="162" spans="2:7" x14ac:dyDescent="0.3">
      <c r="B162" s="31"/>
      <c r="C162" s="31"/>
      <c r="D162" s="31"/>
      <c r="E162" s="31"/>
      <c r="F162" s="31"/>
      <c r="G162" s="31"/>
    </row>
    <row r="163" spans="2:7" x14ac:dyDescent="0.3">
      <c r="B163" s="31"/>
      <c r="C163" s="31"/>
      <c r="D163" s="31"/>
      <c r="E163" s="31"/>
      <c r="F163" s="31"/>
      <c r="G163" s="31"/>
    </row>
    <row r="164" spans="2:7" x14ac:dyDescent="0.3">
      <c r="B164" s="31"/>
      <c r="C164" s="31"/>
      <c r="D164" s="31"/>
      <c r="E164" s="31"/>
      <c r="F164" s="31"/>
      <c r="G164" s="31"/>
    </row>
    <row r="165" spans="2:7" x14ac:dyDescent="0.3">
      <c r="B165" s="31"/>
      <c r="C165" s="31"/>
      <c r="D165" s="31"/>
      <c r="E165" s="31"/>
      <c r="F165" s="31"/>
      <c r="G165" s="31"/>
    </row>
    <row r="166" spans="2:7" x14ac:dyDescent="0.3">
      <c r="B166" s="31"/>
      <c r="C166" s="31"/>
      <c r="D166" s="31"/>
      <c r="E166" s="31"/>
      <c r="F166" s="31"/>
      <c r="G166" s="31"/>
    </row>
    <row r="167" spans="2:7" x14ac:dyDescent="0.3">
      <c r="B167" s="31"/>
      <c r="C167" s="31"/>
      <c r="D167" s="31"/>
      <c r="E167" s="31"/>
      <c r="F167" s="31"/>
      <c r="G167" s="31"/>
    </row>
    <row r="168" spans="2:7" x14ac:dyDescent="0.3">
      <c r="B168" s="31"/>
      <c r="C168" s="31"/>
      <c r="D168" s="31"/>
      <c r="E168" s="31"/>
      <c r="F168" s="31"/>
      <c r="G168" s="31"/>
    </row>
  </sheetData>
  <mergeCells count="5">
    <mergeCell ref="I3:L32"/>
    <mergeCell ref="I33:L62"/>
    <mergeCell ref="I63:L92"/>
    <mergeCell ref="I93:L122"/>
    <mergeCell ref="I123:L15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110" workbookViewId="0">
      <selection activeCell="O106" sqref="O106"/>
    </sheetView>
  </sheetViews>
  <sheetFormatPr baseColWidth="10" defaultColWidth="11.44140625" defaultRowHeight="14.4" x14ac:dyDescent="0.3"/>
  <cols>
    <col min="1" max="1" width="11.44140625" style="45"/>
    <col min="2" max="7" width="13.33203125" style="45" customWidth="1"/>
    <col min="8" max="8" width="8.5546875" style="45" customWidth="1"/>
    <col min="9" max="9" width="13.33203125" style="45" customWidth="1"/>
    <col min="10" max="16384" width="11.44140625" style="45"/>
  </cols>
  <sheetData>
    <row r="1" spans="2:10" ht="30" x14ac:dyDescent="0.25">
      <c r="B1" s="45" t="s">
        <v>0</v>
      </c>
      <c r="D1" s="29" t="s">
        <v>53</v>
      </c>
      <c r="E1" s="29" t="s">
        <v>52</v>
      </c>
      <c r="F1" s="30" t="s">
        <v>6</v>
      </c>
      <c r="G1" s="43" t="s">
        <v>7</v>
      </c>
    </row>
    <row r="2" spans="2:10" ht="20.100000000000001" customHeight="1" x14ac:dyDescent="0.3">
      <c r="B2" s="27" t="s">
        <v>1</v>
      </c>
      <c r="C2" s="28" t="s">
        <v>42</v>
      </c>
      <c r="D2" s="270" t="s">
        <v>8</v>
      </c>
      <c r="E2" s="270" t="s">
        <v>8</v>
      </c>
      <c r="F2" s="209" t="s">
        <v>8</v>
      </c>
      <c r="G2" s="209" t="s">
        <v>8</v>
      </c>
    </row>
    <row r="3" spans="2:10" ht="15" customHeight="1" x14ac:dyDescent="0.25">
      <c r="B3" s="52">
        <v>41009</v>
      </c>
      <c r="C3" s="52">
        <f t="shared" ref="C3:C20" si="0">B3+21</f>
        <v>41030</v>
      </c>
      <c r="D3" s="208">
        <v>545.34000000000015</v>
      </c>
      <c r="E3" s="21">
        <v>518.74</v>
      </c>
      <c r="F3" s="34">
        <v>460.87000000000018</v>
      </c>
      <c r="G3" s="39">
        <v>436.24999999999989</v>
      </c>
      <c r="J3" s="6"/>
    </row>
    <row r="4" spans="2:10" ht="15" customHeight="1" x14ac:dyDescent="0.25">
      <c r="B4" s="18">
        <v>41010</v>
      </c>
      <c r="C4" s="7">
        <f t="shared" si="0"/>
        <v>41031</v>
      </c>
      <c r="D4" s="208">
        <v>546.9000000000002</v>
      </c>
      <c r="E4" s="21">
        <v>520.29999999999995</v>
      </c>
      <c r="F4" s="34">
        <v>461.53000000000014</v>
      </c>
      <c r="G4" s="39">
        <v>437.75999999999988</v>
      </c>
      <c r="J4" s="6"/>
    </row>
    <row r="5" spans="2:10" ht="15" customHeight="1" x14ac:dyDescent="0.25">
      <c r="B5" s="18">
        <v>41011</v>
      </c>
      <c r="C5" s="7">
        <f t="shared" si="0"/>
        <v>41032</v>
      </c>
      <c r="D5" s="208">
        <v>549.37000000000012</v>
      </c>
      <c r="E5" s="21">
        <v>522.77</v>
      </c>
      <c r="F5" s="34">
        <v>462.64000000000016</v>
      </c>
      <c r="G5" s="39">
        <v>439.4199999999999</v>
      </c>
      <c r="J5" s="6"/>
    </row>
    <row r="6" spans="2:10" ht="15" customHeight="1" x14ac:dyDescent="0.25">
      <c r="B6" s="18">
        <v>41012</v>
      </c>
      <c r="C6" s="7">
        <f t="shared" si="0"/>
        <v>41033</v>
      </c>
      <c r="D6" s="208">
        <v>551.84000000000015</v>
      </c>
      <c r="E6" s="21">
        <v>525.24</v>
      </c>
      <c r="F6" s="34">
        <v>463.75000000000017</v>
      </c>
      <c r="G6" s="39">
        <v>441.07999999999993</v>
      </c>
      <c r="J6" s="6"/>
    </row>
    <row r="7" spans="2:10" ht="15" customHeight="1" x14ac:dyDescent="0.25">
      <c r="B7" s="18">
        <v>41013</v>
      </c>
      <c r="C7" s="7">
        <f t="shared" si="0"/>
        <v>41034</v>
      </c>
      <c r="D7" s="208">
        <v>554.31000000000017</v>
      </c>
      <c r="E7" s="21">
        <v>527.71</v>
      </c>
      <c r="F7" s="34">
        <v>464.86000000000018</v>
      </c>
      <c r="G7" s="39">
        <v>442.73999999999995</v>
      </c>
      <c r="J7" s="6"/>
    </row>
    <row r="8" spans="2:10" ht="15" customHeight="1" x14ac:dyDescent="0.25">
      <c r="B8" s="18">
        <v>41014</v>
      </c>
      <c r="C8" s="7">
        <f t="shared" si="0"/>
        <v>41035</v>
      </c>
      <c r="D8" s="208">
        <v>556.78000000000009</v>
      </c>
      <c r="E8" s="21">
        <v>530.18000000000006</v>
      </c>
      <c r="F8" s="34">
        <v>465.97000000000014</v>
      </c>
      <c r="G8" s="39">
        <v>444.4</v>
      </c>
      <c r="J8" s="6"/>
    </row>
    <row r="9" spans="2:10" ht="15" customHeight="1" x14ac:dyDescent="0.25">
      <c r="B9" s="52">
        <v>41015</v>
      </c>
      <c r="C9" s="52">
        <f t="shared" si="0"/>
        <v>41036</v>
      </c>
      <c r="D9" s="208">
        <v>559.22000000000014</v>
      </c>
      <c r="E9" s="21">
        <v>531.62000000000012</v>
      </c>
      <c r="F9" s="34">
        <v>466.62000000000018</v>
      </c>
      <c r="G9" s="39">
        <v>444.75</v>
      </c>
      <c r="J9" s="6"/>
    </row>
    <row r="10" spans="2:10" ht="15" customHeight="1" x14ac:dyDescent="0.25">
      <c r="B10" s="52">
        <v>41016</v>
      </c>
      <c r="C10" s="52">
        <f t="shared" si="0"/>
        <v>41037</v>
      </c>
      <c r="D10" s="208">
        <v>561.66000000000008</v>
      </c>
      <c r="E10" s="21">
        <v>533.06000000000017</v>
      </c>
      <c r="F10" s="34">
        <v>467.27000000000015</v>
      </c>
      <c r="G10" s="39">
        <v>445.10000000000008</v>
      </c>
      <c r="J10" s="6"/>
    </row>
    <row r="11" spans="2:10" ht="15" customHeight="1" x14ac:dyDescent="0.25">
      <c r="B11" s="79">
        <v>41017</v>
      </c>
      <c r="C11" s="7">
        <f t="shared" si="0"/>
        <v>41038</v>
      </c>
      <c r="D11" s="208">
        <v>564.1</v>
      </c>
      <c r="E11" s="21">
        <v>534.50000000000011</v>
      </c>
      <c r="F11" s="34">
        <v>467.92000000000013</v>
      </c>
      <c r="G11" s="39">
        <v>445.4500000000001</v>
      </c>
      <c r="J11" s="6"/>
    </row>
    <row r="12" spans="2:10" ht="15" customHeight="1" x14ac:dyDescent="0.25">
      <c r="B12" s="18">
        <v>41018</v>
      </c>
      <c r="C12" s="7">
        <f t="shared" si="0"/>
        <v>41039</v>
      </c>
      <c r="D12" s="208">
        <v>566.54</v>
      </c>
      <c r="E12" s="21">
        <v>535.94000000000017</v>
      </c>
      <c r="F12" s="34">
        <v>468.57000000000016</v>
      </c>
      <c r="G12" s="39">
        <v>445.80000000000013</v>
      </c>
      <c r="J12" s="6"/>
    </row>
    <row r="13" spans="2:10" ht="15" customHeight="1" x14ac:dyDescent="0.25">
      <c r="B13" s="18">
        <v>41019</v>
      </c>
      <c r="C13" s="7">
        <f t="shared" si="0"/>
        <v>41040</v>
      </c>
      <c r="D13" s="208">
        <v>568.98</v>
      </c>
      <c r="E13" s="21">
        <v>537.38000000000022</v>
      </c>
      <c r="F13" s="34">
        <v>469.22000000000014</v>
      </c>
      <c r="G13" s="39">
        <v>446.15000000000015</v>
      </c>
      <c r="J13" s="6"/>
    </row>
    <row r="14" spans="2:10" ht="15" customHeight="1" x14ac:dyDescent="0.25">
      <c r="B14" s="18">
        <v>41020</v>
      </c>
      <c r="C14" s="7">
        <f t="shared" si="0"/>
        <v>41041</v>
      </c>
      <c r="D14" s="208">
        <v>571.41999999999996</v>
      </c>
      <c r="E14" s="21">
        <v>538.82000000000016</v>
      </c>
      <c r="F14" s="34">
        <v>469.87000000000012</v>
      </c>
      <c r="G14" s="39">
        <v>446.50000000000017</v>
      </c>
      <c r="J14" s="6"/>
    </row>
    <row r="15" spans="2:10" ht="15" customHeight="1" x14ac:dyDescent="0.25">
      <c r="B15" s="18">
        <v>41021</v>
      </c>
      <c r="C15" s="7">
        <f t="shared" si="0"/>
        <v>41042</v>
      </c>
      <c r="D15" s="208">
        <v>573.8599999999999</v>
      </c>
      <c r="E15" s="21">
        <v>540.26000000000022</v>
      </c>
      <c r="F15" s="34">
        <v>470.5200000000001</v>
      </c>
      <c r="G15" s="39">
        <v>446.85000000000014</v>
      </c>
      <c r="J15" s="6"/>
    </row>
    <row r="16" spans="2:10" ht="15" customHeight="1" x14ac:dyDescent="0.25">
      <c r="B16" s="18">
        <v>41022</v>
      </c>
      <c r="C16" s="7">
        <f t="shared" si="0"/>
        <v>41043</v>
      </c>
      <c r="D16" s="208">
        <v>574.9799999999999</v>
      </c>
      <c r="E16" s="21">
        <v>541.38000000000022</v>
      </c>
      <c r="F16" s="34">
        <v>471.12000000000006</v>
      </c>
      <c r="G16" s="39">
        <v>447.05000000000013</v>
      </c>
      <c r="J16" s="6"/>
    </row>
    <row r="17" spans="2:10" ht="15" customHeight="1" x14ac:dyDescent="0.25">
      <c r="B17" s="52">
        <v>41023</v>
      </c>
      <c r="C17" s="52">
        <f t="shared" si="0"/>
        <v>41044</v>
      </c>
      <c r="D17" s="208">
        <v>576.1</v>
      </c>
      <c r="E17" s="21">
        <v>542.50000000000023</v>
      </c>
      <c r="F17" s="34">
        <v>471.72</v>
      </c>
      <c r="G17" s="39">
        <v>447.25000000000006</v>
      </c>
      <c r="J17" s="6"/>
    </row>
    <row r="18" spans="2:10" ht="15" customHeight="1" x14ac:dyDescent="0.25">
      <c r="B18" s="52">
        <v>41024</v>
      </c>
      <c r="C18" s="52">
        <f t="shared" si="0"/>
        <v>41045</v>
      </c>
      <c r="D18" s="208">
        <v>577.21999999999991</v>
      </c>
      <c r="E18" s="21">
        <v>543.62000000000012</v>
      </c>
      <c r="F18" s="34">
        <v>472.32</v>
      </c>
      <c r="G18" s="39">
        <v>447.45000000000005</v>
      </c>
      <c r="J18" s="6"/>
    </row>
    <row r="19" spans="2:10" ht="15" customHeight="1" x14ac:dyDescent="0.25">
      <c r="B19" s="18">
        <v>41025</v>
      </c>
      <c r="C19" s="7">
        <f t="shared" si="0"/>
        <v>41046</v>
      </c>
      <c r="D19" s="208">
        <v>578.34</v>
      </c>
      <c r="E19" s="21">
        <v>544.74000000000012</v>
      </c>
      <c r="F19" s="34">
        <v>472.91999999999996</v>
      </c>
      <c r="G19" s="39">
        <v>447.65</v>
      </c>
      <c r="J19" s="6"/>
    </row>
    <row r="20" spans="2:10" ht="15" customHeight="1" x14ac:dyDescent="0.25">
      <c r="B20" s="18">
        <v>41026</v>
      </c>
      <c r="C20" s="7">
        <f t="shared" si="0"/>
        <v>41047</v>
      </c>
      <c r="D20" s="208">
        <v>579.46</v>
      </c>
      <c r="E20" s="21">
        <v>545.86000000000013</v>
      </c>
      <c r="F20" s="34">
        <v>473.51999999999992</v>
      </c>
      <c r="G20" s="39">
        <v>447.84999999999991</v>
      </c>
      <c r="J20" s="6"/>
    </row>
    <row r="21" spans="2:10" ht="15" customHeight="1" x14ac:dyDescent="0.25">
      <c r="B21" s="18">
        <v>41027</v>
      </c>
      <c r="C21" s="7">
        <f t="shared" ref="C21:C51" si="1">B21+21</f>
        <v>41048</v>
      </c>
      <c r="D21" s="208">
        <v>580.58000000000004</v>
      </c>
      <c r="E21" s="21">
        <v>546.98000000000013</v>
      </c>
      <c r="F21" s="34">
        <v>474.11999999999995</v>
      </c>
      <c r="G21" s="39">
        <v>448.0499999999999</v>
      </c>
      <c r="J21" s="6"/>
    </row>
    <row r="22" spans="2:10" ht="15" customHeight="1" x14ac:dyDescent="0.25">
      <c r="B22" s="18">
        <v>41028</v>
      </c>
      <c r="C22" s="7">
        <f t="shared" si="1"/>
        <v>41049</v>
      </c>
      <c r="D22" s="208">
        <v>581.70000000000016</v>
      </c>
      <c r="E22" s="21">
        <v>548.10000000000014</v>
      </c>
      <c r="F22" s="34">
        <v>474.71999999999991</v>
      </c>
      <c r="G22" s="39">
        <v>448.24999999999983</v>
      </c>
      <c r="J22" s="6"/>
    </row>
    <row r="23" spans="2:10" ht="15" customHeight="1" x14ac:dyDescent="0.25">
      <c r="B23" s="52">
        <v>41029</v>
      </c>
      <c r="C23" s="52">
        <f t="shared" si="1"/>
        <v>41050</v>
      </c>
      <c r="D23" s="208">
        <v>582.82000000000016</v>
      </c>
      <c r="E23" s="21">
        <v>549.22</v>
      </c>
      <c r="F23" s="34">
        <v>475.31999999999988</v>
      </c>
      <c r="G23" s="39">
        <v>448.44999999999976</v>
      </c>
      <c r="J23" s="6"/>
    </row>
    <row r="24" spans="2:10" ht="15" customHeight="1" x14ac:dyDescent="0.25">
      <c r="B24" s="79">
        <v>41030</v>
      </c>
      <c r="C24" s="52">
        <f t="shared" si="1"/>
        <v>41051</v>
      </c>
      <c r="D24" s="208">
        <v>583.94000000000017</v>
      </c>
      <c r="E24" s="21">
        <v>550.34</v>
      </c>
      <c r="F24" s="34">
        <v>475.91999999999985</v>
      </c>
      <c r="G24" s="39">
        <v>448.64999999999975</v>
      </c>
      <c r="J24" s="6"/>
    </row>
    <row r="25" spans="2:10" ht="15" customHeight="1" x14ac:dyDescent="0.25">
      <c r="B25" s="18">
        <v>41031</v>
      </c>
      <c r="C25" s="7">
        <f t="shared" si="1"/>
        <v>41052</v>
      </c>
      <c r="D25" s="208">
        <v>585.06000000000017</v>
      </c>
      <c r="E25" s="21">
        <v>551.46</v>
      </c>
      <c r="F25" s="34">
        <v>476.51999999999987</v>
      </c>
      <c r="G25" s="39">
        <v>448.84999999999974</v>
      </c>
      <c r="J25" s="6"/>
    </row>
    <row r="26" spans="2:10" ht="15" customHeight="1" x14ac:dyDescent="0.25">
      <c r="B26" s="173">
        <v>41032</v>
      </c>
      <c r="C26" s="7">
        <f t="shared" si="1"/>
        <v>41053</v>
      </c>
      <c r="D26" s="208">
        <v>585.69000000000017</v>
      </c>
      <c r="E26" s="21">
        <v>552.09</v>
      </c>
      <c r="F26" s="34">
        <v>476.75999999999988</v>
      </c>
      <c r="G26" s="39">
        <v>449.14999999999975</v>
      </c>
      <c r="J26" s="6"/>
    </row>
    <row r="27" spans="2:10" ht="15" customHeight="1" x14ac:dyDescent="0.25">
      <c r="B27" s="18">
        <v>41033</v>
      </c>
      <c r="C27" s="7">
        <f t="shared" si="1"/>
        <v>41054</v>
      </c>
      <c r="D27" s="208">
        <v>586.32000000000016</v>
      </c>
      <c r="E27" s="21">
        <v>552.72</v>
      </c>
      <c r="F27" s="34">
        <v>476.99999999999994</v>
      </c>
      <c r="G27" s="39">
        <v>449.44999999999976</v>
      </c>
      <c r="J27" s="6"/>
    </row>
    <row r="28" spans="2:10" ht="15" customHeight="1" x14ac:dyDescent="0.25">
      <c r="B28" s="18">
        <v>41034</v>
      </c>
      <c r="C28" s="7">
        <f t="shared" si="1"/>
        <v>41055</v>
      </c>
      <c r="D28" s="208">
        <v>586.95000000000016</v>
      </c>
      <c r="E28" s="21">
        <v>553.35</v>
      </c>
      <c r="F28" s="34">
        <v>477.23999999999995</v>
      </c>
      <c r="G28" s="39">
        <v>449.74999999999977</v>
      </c>
      <c r="J28" s="6"/>
    </row>
    <row r="29" spans="2:10" ht="15" customHeight="1" x14ac:dyDescent="0.25">
      <c r="B29" s="18">
        <v>41035</v>
      </c>
      <c r="C29" s="7">
        <f t="shared" si="1"/>
        <v>41056</v>
      </c>
      <c r="D29" s="208">
        <v>587.58000000000015</v>
      </c>
      <c r="E29" s="21">
        <v>553.98</v>
      </c>
      <c r="F29" s="34">
        <v>477.48</v>
      </c>
      <c r="G29" s="39">
        <v>450.04999999999978</v>
      </c>
      <c r="J29" s="6"/>
    </row>
    <row r="30" spans="2:10" ht="15" customHeight="1" x14ac:dyDescent="0.25">
      <c r="B30" s="52">
        <v>41036</v>
      </c>
      <c r="C30" s="52">
        <f t="shared" si="1"/>
        <v>41057</v>
      </c>
      <c r="D30" s="208">
        <v>588.49390000000005</v>
      </c>
      <c r="E30" s="21">
        <v>554.87790000000007</v>
      </c>
      <c r="F30" s="34">
        <v>477.9486</v>
      </c>
      <c r="G30" s="39">
        <v>450.56649999999979</v>
      </c>
      <c r="J30" s="6"/>
    </row>
    <row r="31" spans="2:10" ht="15" customHeight="1" x14ac:dyDescent="0.25">
      <c r="B31" s="79">
        <v>41037</v>
      </c>
      <c r="C31" s="52">
        <f t="shared" si="1"/>
        <v>41058</v>
      </c>
      <c r="D31" s="208">
        <v>589.40780000000007</v>
      </c>
      <c r="E31" s="21">
        <v>555.77580000000012</v>
      </c>
      <c r="F31" s="34">
        <v>478.41720000000004</v>
      </c>
      <c r="G31" s="39">
        <v>451.0829999999998</v>
      </c>
      <c r="J31" s="6"/>
    </row>
    <row r="32" spans="2:10" ht="15" customHeight="1" x14ac:dyDescent="0.25">
      <c r="B32" s="18">
        <v>41038</v>
      </c>
      <c r="C32" s="7">
        <f t="shared" si="1"/>
        <v>41059</v>
      </c>
      <c r="D32" s="208">
        <v>590.32170000000008</v>
      </c>
      <c r="E32" s="21">
        <v>556.67370000000017</v>
      </c>
      <c r="F32" s="34">
        <v>478.88580000000002</v>
      </c>
      <c r="G32" s="39">
        <v>451.59949999999981</v>
      </c>
      <c r="J32" s="6"/>
    </row>
    <row r="33" spans="2:10" ht="15" customHeight="1" x14ac:dyDescent="0.25">
      <c r="B33" s="18">
        <v>41039</v>
      </c>
      <c r="C33" s="7">
        <f t="shared" si="1"/>
        <v>41060</v>
      </c>
      <c r="D33" s="208">
        <v>591.23559999999998</v>
      </c>
      <c r="E33" s="21">
        <v>557.5716000000001</v>
      </c>
      <c r="F33" s="34">
        <v>479.3544</v>
      </c>
      <c r="G33" s="39">
        <v>452.11599999999981</v>
      </c>
      <c r="J33" s="6"/>
    </row>
    <row r="34" spans="2:10" ht="30" customHeight="1" x14ac:dyDescent="0.25">
      <c r="B34" s="45" t="s">
        <v>0</v>
      </c>
      <c r="D34" s="29" t="s">
        <v>53</v>
      </c>
      <c r="E34" s="29" t="s">
        <v>52</v>
      </c>
      <c r="F34" s="30" t="s">
        <v>6</v>
      </c>
      <c r="G34" s="43" t="s">
        <v>7</v>
      </c>
    </row>
    <row r="35" spans="2:10" ht="20.100000000000001" customHeight="1" x14ac:dyDescent="0.3">
      <c r="B35" s="27" t="s">
        <v>1</v>
      </c>
      <c r="C35" s="28" t="s">
        <v>42</v>
      </c>
      <c r="D35" s="271" t="s">
        <v>8</v>
      </c>
      <c r="E35" s="271" t="s">
        <v>8</v>
      </c>
      <c r="F35" s="26" t="s">
        <v>8</v>
      </c>
      <c r="G35" s="26" t="s">
        <v>8</v>
      </c>
      <c r="J35" s="6"/>
    </row>
    <row r="36" spans="2:10" ht="15" customHeight="1" x14ac:dyDescent="0.25">
      <c r="B36" s="18">
        <v>41040</v>
      </c>
      <c r="C36" s="7">
        <f t="shared" si="1"/>
        <v>41061</v>
      </c>
      <c r="D36" s="208">
        <v>592.14949999999999</v>
      </c>
      <c r="E36" s="21">
        <v>558.46950000000015</v>
      </c>
      <c r="F36" s="34">
        <v>479.82300000000004</v>
      </c>
      <c r="G36" s="39">
        <v>452.63249999999982</v>
      </c>
      <c r="J36" s="6"/>
    </row>
    <row r="37" spans="2:10" ht="15" customHeight="1" x14ac:dyDescent="0.25">
      <c r="B37" s="18">
        <v>41041</v>
      </c>
      <c r="C37" s="7">
        <f t="shared" si="1"/>
        <v>41062</v>
      </c>
      <c r="D37" s="208">
        <v>593.0634</v>
      </c>
      <c r="E37" s="21">
        <v>559.3674000000002</v>
      </c>
      <c r="F37" s="34">
        <v>480.29160000000002</v>
      </c>
      <c r="G37" s="39">
        <v>453.14899999999983</v>
      </c>
      <c r="J37" s="6"/>
    </row>
    <row r="38" spans="2:10" ht="15" customHeight="1" x14ac:dyDescent="0.25">
      <c r="B38" s="18">
        <v>41042</v>
      </c>
      <c r="C38" s="7">
        <f t="shared" si="1"/>
        <v>41063</v>
      </c>
      <c r="D38" s="208">
        <v>593.9772999999999</v>
      </c>
      <c r="E38" s="21">
        <v>560.26530000000014</v>
      </c>
      <c r="F38" s="34">
        <v>480.7602</v>
      </c>
      <c r="G38" s="39">
        <v>453.66549999999978</v>
      </c>
      <c r="J38" s="6"/>
    </row>
    <row r="39" spans="2:10" ht="15" customHeight="1" x14ac:dyDescent="0.25">
      <c r="B39" s="52">
        <v>41043</v>
      </c>
      <c r="C39" s="52">
        <f t="shared" si="1"/>
        <v>41064</v>
      </c>
      <c r="D39" s="208">
        <v>595.3175</v>
      </c>
      <c r="E39" s="21">
        <v>561.58950000000016</v>
      </c>
      <c r="F39" s="34">
        <v>481.19999999999993</v>
      </c>
      <c r="G39" s="39">
        <v>454.13199999999978</v>
      </c>
      <c r="J39" s="6"/>
    </row>
    <row r="40" spans="2:10" ht="15" customHeight="1" x14ac:dyDescent="0.25">
      <c r="B40" s="52">
        <v>41044</v>
      </c>
      <c r="C40" s="52">
        <f t="shared" si="1"/>
        <v>41065</v>
      </c>
      <c r="D40" s="208">
        <v>596.65769999999998</v>
      </c>
      <c r="E40" s="21">
        <v>562.91370000000018</v>
      </c>
      <c r="F40" s="34">
        <v>481.63979999999992</v>
      </c>
      <c r="G40" s="39">
        <v>454.59849999999977</v>
      </c>
      <c r="J40" s="6"/>
    </row>
    <row r="41" spans="2:10" ht="15" customHeight="1" x14ac:dyDescent="0.25">
      <c r="B41" s="18">
        <v>41045</v>
      </c>
      <c r="C41" s="7">
        <f t="shared" si="1"/>
        <v>41066</v>
      </c>
      <c r="D41" s="208">
        <v>597.99789999999996</v>
      </c>
      <c r="E41" s="21">
        <v>564.2379000000002</v>
      </c>
      <c r="F41" s="34">
        <v>482.07959999999991</v>
      </c>
      <c r="G41" s="39">
        <v>455.06499999999977</v>
      </c>
      <c r="J41" s="6"/>
    </row>
    <row r="42" spans="2:10" ht="15" customHeight="1" x14ac:dyDescent="0.25">
      <c r="B42" s="18">
        <v>41046</v>
      </c>
      <c r="C42" s="7">
        <f t="shared" si="1"/>
        <v>41067</v>
      </c>
      <c r="D42" s="208">
        <v>599.33809999999994</v>
      </c>
      <c r="E42" s="21">
        <v>565.56210000000021</v>
      </c>
      <c r="F42" s="34">
        <v>482.51939999999991</v>
      </c>
      <c r="G42" s="39">
        <v>455.53149999999977</v>
      </c>
      <c r="J42" s="6"/>
    </row>
    <row r="43" spans="2:10" ht="15" customHeight="1" x14ac:dyDescent="0.25">
      <c r="B43" s="18">
        <v>41047</v>
      </c>
      <c r="C43" s="7">
        <f t="shared" si="1"/>
        <v>41068</v>
      </c>
      <c r="D43" s="208">
        <v>600.67830000000004</v>
      </c>
      <c r="E43" s="21">
        <v>566.88630000000012</v>
      </c>
      <c r="F43" s="34">
        <v>482.95919999999978</v>
      </c>
      <c r="G43" s="39">
        <v>455.99799999999976</v>
      </c>
      <c r="J43" s="6"/>
    </row>
    <row r="44" spans="2:10" ht="15" customHeight="1" x14ac:dyDescent="0.25">
      <c r="B44" s="18">
        <v>41048</v>
      </c>
      <c r="C44" s="7">
        <f t="shared" si="1"/>
        <v>41069</v>
      </c>
      <c r="D44" s="208">
        <v>602.01850000000002</v>
      </c>
      <c r="E44" s="21">
        <v>568.21050000000014</v>
      </c>
      <c r="F44" s="34">
        <v>483.39899999999977</v>
      </c>
      <c r="G44" s="39">
        <v>456.46449999999976</v>
      </c>
      <c r="J44" s="6"/>
    </row>
    <row r="45" spans="2:10" ht="15" customHeight="1" x14ac:dyDescent="0.25">
      <c r="B45" s="18">
        <v>41049</v>
      </c>
      <c r="C45" s="7">
        <f t="shared" si="1"/>
        <v>41070</v>
      </c>
      <c r="D45" s="208">
        <v>603.3587</v>
      </c>
      <c r="E45" s="21">
        <v>569.53470000000016</v>
      </c>
      <c r="F45" s="34">
        <v>483.83879999999976</v>
      </c>
      <c r="G45" s="39">
        <v>456.93099999999976</v>
      </c>
      <c r="J45" s="6"/>
    </row>
    <row r="46" spans="2:10" ht="15" customHeight="1" x14ac:dyDescent="0.25">
      <c r="B46" s="52">
        <v>41050</v>
      </c>
      <c r="C46" s="52">
        <f t="shared" si="1"/>
        <v>41071</v>
      </c>
      <c r="D46" s="208">
        <v>604.69890000000009</v>
      </c>
      <c r="E46" s="21">
        <v>570.85890000000018</v>
      </c>
      <c r="F46" s="34">
        <v>484.27859999999976</v>
      </c>
      <c r="G46" s="39">
        <v>457.39749999999975</v>
      </c>
      <c r="J46" s="6"/>
    </row>
    <row r="47" spans="2:10" ht="15" customHeight="1" x14ac:dyDescent="0.25">
      <c r="B47" s="52">
        <v>41051</v>
      </c>
      <c r="C47" s="52">
        <f t="shared" si="1"/>
        <v>41072</v>
      </c>
      <c r="D47" s="208">
        <v>606.26130000000012</v>
      </c>
      <c r="E47" s="21">
        <v>572.40530000000012</v>
      </c>
      <c r="F47" s="34">
        <v>484.71839999999975</v>
      </c>
      <c r="G47" s="39">
        <v>457.86399999999975</v>
      </c>
      <c r="J47" s="6"/>
    </row>
    <row r="48" spans="2:10" ht="15" customHeight="1" x14ac:dyDescent="0.25">
      <c r="B48" s="18">
        <v>41052</v>
      </c>
      <c r="C48" s="7">
        <f t="shared" si="1"/>
        <v>41073</v>
      </c>
      <c r="D48" s="208">
        <v>607.82370000000014</v>
      </c>
      <c r="E48" s="21">
        <v>573.95170000000007</v>
      </c>
      <c r="F48" s="34">
        <v>485.15819999999974</v>
      </c>
      <c r="G48" s="39">
        <v>458.33049999999974</v>
      </c>
      <c r="J48" s="6"/>
    </row>
    <row r="49" spans="2:10" ht="15" customHeight="1" x14ac:dyDescent="0.25">
      <c r="B49" s="18">
        <v>41053</v>
      </c>
      <c r="C49" s="7">
        <f t="shared" si="1"/>
        <v>41074</v>
      </c>
      <c r="D49" s="208">
        <v>608.96610000000021</v>
      </c>
      <c r="E49" s="21">
        <v>575.07810000000006</v>
      </c>
      <c r="F49" s="34">
        <v>485.5079999999997</v>
      </c>
      <c r="G49" s="39">
        <v>458.54699999999974</v>
      </c>
      <c r="J49" s="6"/>
    </row>
    <row r="50" spans="2:10" ht="15" customHeight="1" x14ac:dyDescent="0.25">
      <c r="B50" s="18">
        <v>41054</v>
      </c>
      <c r="C50" s="7">
        <f t="shared" si="1"/>
        <v>41075</v>
      </c>
      <c r="D50" s="208">
        <v>610.10850000000028</v>
      </c>
      <c r="E50" s="21">
        <v>576.20450000000005</v>
      </c>
      <c r="F50" s="34">
        <v>485.85779999999977</v>
      </c>
      <c r="G50" s="39">
        <v>458.76349999999974</v>
      </c>
      <c r="J50" s="6"/>
    </row>
    <row r="51" spans="2:10" ht="15" customHeight="1" x14ac:dyDescent="0.25">
      <c r="B51" s="79">
        <v>41055</v>
      </c>
      <c r="C51" s="7">
        <f t="shared" si="1"/>
        <v>41076</v>
      </c>
      <c r="D51" s="208">
        <v>611.25090000000023</v>
      </c>
      <c r="E51" s="21">
        <v>577.33090000000004</v>
      </c>
      <c r="F51" s="34">
        <v>486.20759999999973</v>
      </c>
      <c r="G51" s="39">
        <v>458.97999999999973</v>
      </c>
      <c r="J51" s="6"/>
    </row>
    <row r="52" spans="2:10" ht="15" customHeight="1" x14ac:dyDescent="0.25">
      <c r="B52" s="18">
        <v>41056</v>
      </c>
      <c r="C52" s="7">
        <f t="shared" ref="C52:C82" si="2">B52+21</f>
        <v>41077</v>
      </c>
      <c r="D52" s="208">
        <v>612.39330000000018</v>
      </c>
      <c r="E52" s="21">
        <v>578.45730000000003</v>
      </c>
      <c r="F52" s="34">
        <v>486.5573999999998</v>
      </c>
      <c r="G52" s="39">
        <v>459.19649999999973</v>
      </c>
      <c r="J52" s="6"/>
    </row>
    <row r="53" spans="2:10" ht="15" customHeight="1" x14ac:dyDescent="0.25">
      <c r="B53" s="52">
        <v>41057</v>
      </c>
      <c r="C53" s="52">
        <f t="shared" si="2"/>
        <v>41078</v>
      </c>
      <c r="D53" s="208">
        <v>613.25180000000023</v>
      </c>
      <c r="E53" s="21">
        <v>579.31579999999997</v>
      </c>
      <c r="F53" s="34">
        <v>486.67859999999973</v>
      </c>
      <c r="G53" s="39">
        <v>459.19649999999973</v>
      </c>
      <c r="J53" s="6"/>
    </row>
    <row r="54" spans="2:10" ht="15" customHeight="1" x14ac:dyDescent="0.25">
      <c r="B54" s="52">
        <v>41058</v>
      </c>
      <c r="C54" s="52">
        <f t="shared" si="2"/>
        <v>41079</v>
      </c>
      <c r="D54" s="208">
        <v>614.42340000000013</v>
      </c>
      <c r="E54" s="21">
        <v>580.48740000000009</v>
      </c>
      <c r="F54" s="34">
        <v>486.79979999999978</v>
      </c>
      <c r="G54" s="39">
        <v>459.32999999999976</v>
      </c>
      <c r="J54" s="6"/>
    </row>
    <row r="55" spans="2:10" ht="15" customHeight="1" x14ac:dyDescent="0.25">
      <c r="B55" s="18">
        <v>41059</v>
      </c>
      <c r="C55" s="7">
        <f t="shared" si="2"/>
        <v>41080</v>
      </c>
      <c r="D55" s="208">
        <v>615.59500000000014</v>
      </c>
      <c r="E55" s="21">
        <v>581.65900000000011</v>
      </c>
      <c r="F55" s="34">
        <v>486.92099999999982</v>
      </c>
      <c r="G55" s="39">
        <v>459.46349999999978</v>
      </c>
      <c r="J55" s="6"/>
    </row>
    <row r="56" spans="2:10" ht="15" customHeight="1" x14ac:dyDescent="0.25">
      <c r="B56" s="18">
        <v>41060</v>
      </c>
      <c r="C56" s="7">
        <f t="shared" si="2"/>
        <v>41081</v>
      </c>
      <c r="D56" s="208">
        <v>616.76660000000004</v>
      </c>
      <c r="E56" s="21">
        <v>582.83060000000012</v>
      </c>
      <c r="F56" s="34">
        <v>487.04219999999975</v>
      </c>
      <c r="G56" s="39">
        <v>459.59699999999981</v>
      </c>
      <c r="J56" s="6"/>
    </row>
    <row r="57" spans="2:10" ht="15" customHeight="1" x14ac:dyDescent="0.25">
      <c r="B57" s="18">
        <v>41061</v>
      </c>
      <c r="C57" s="7">
        <f t="shared" si="2"/>
        <v>41082</v>
      </c>
      <c r="D57" s="208">
        <v>617.93820000000005</v>
      </c>
      <c r="E57" s="21">
        <v>584.00220000000013</v>
      </c>
      <c r="F57" s="34">
        <v>487.1633999999998</v>
      </c>
      <c r="G57" s="39">
        <v>459.73049999999984</v>
      </c>
      <c r="J57" s="6"/>
    </row>
    <row r="58" spans="2:10" ht="15" customHeight="1" x14ac:dyDescent="0.25">
      <c r="B58" s="18">
        <v>41062</v>
      </c>
      <c r="C58" s="7">
        <f t="shared" si="2"/>
        <v>41083</v>
      </c>
      <c r="D58" s="208">
        <v>619.10980000000006</v>
      </c>
      <c r="E58" s="21">
        <v>585.17380000000003</v>
      </c>
      <c r="F58" s="34">
        <v>487.28459999999984</v>
      </c>
      <c r="G58" s="39">
        <v>459.86399999999986</v>
      </c>
      <c r="J58" s="6"/>
    </row>
    <row r="59" spans="2:10" ht="15" customHeight="1" x14ac:dyDescent="0.25">
      <c r="B59" s="18">
        <v>41063</v>
      </c>
      <c r="C59" s="7">
        <f t="shared" si="2"/>
        <v>41084</v>
      </c>
      <c r="D59" s="208">
        <v>620.28140000000008</v>
      </c>
      <c r="E59" s="21">
        <v>586.34540000000004</v>
      </c>
      <c r="F59" s="34">
        <v>487.40579999999977</v>
      </c>
      <c r="G59" s="39">
        <v>459.99749999999989</v>
      </c>
      <c r="J59" s="6"/>
    </row>
    <row r="60" spans="2:10" ht="15" customHeight="1" x14ac:dyDescent="0.25">
      <c r="B60" s="52">
        <v>41064</v>
      </c>
      <c r="C60" s="52">
        <f t="shared" si="2"/>
        <v>41085</v>
      </c>
      <c r="D60" s="208">
        <v>620.81670000000008</v>
      </c>
      <c r="E60" s="21">
        <v>586.88070000000005</v>
      </c>
      <c r="F60" s="34">
        <v>487.40579999999977</v>
      </c>
      <c r="G60" s="39">
        <v>460.13099999999991</v>
      </c>
      <c r="J60" s="6"/>
    </row>
    <row r="61" spans="2:10" ht="15" customHeight="1" x14ac:dyDescent="0.25">
      <c r="B61" s="52">
        <v>41065</v>
      </c>
      <c r="C61" s="52">
        <f t="shared" si="2"/>
        <v>41086</v>
      </c>
      <c r="D61" s="208">
        <v>623.50650000000007</v>
      </c>
      <c r="E61" s="21">
        <v>589.48649999999986</v>
      </c>
      <c r="F61" s="34">
        <v>488.58749999999981</v>
      </c>
      <c r="G61" s="39">
        <v>461.12079999999992</v>
      </c>
      <c r="J61" s="6"/>
    </row>
    <row r="62" spans="2:10" ht="15" customHeight="1" x14ac:dyDescent="0.25">
      <c r="B62" s="79">
        <v>41066</v>
      </c>
      <c r="C62" s="7">
        <f t="shared" si="2"/>
        <v>41087</v>
      </c>
      <c r="D62" s="208">
        <v>626.19630000000006</v>
      </c>
      <c r="E62" s="21">
        <v>592.0922999999998</v>
      </c>
      <c r="F62" s="34">
        <v>489.76919999999984</v>
      </c>
      <c r="G62" s="39">
        <v>462.11059999999992</v>
      </c>
      <c r="J62" s="6"/>
    </row>
    <row r="63" spans="2:10" ht="15" customHeight="1" x14ac:dyDescent="0.25">
      <c r="B63" s="18">
        <v>41067</v>
      </c>
      <c r="C63" s="7">
        <f t="shared" si="2"/>
        <v>41088</v>
      </c>
      <c r="D63" s="208">
        <v>628.88610000000006</v>
      </c>
      <c r="E63" s="21">
        <v>594.69809999999973</v>
      </c>
      <c r="F63" s="34">
        <v>490.95089999999988</v>
      </c>
      <c r="G63" s="39">
        <v>463.10039999999992</v>
      </c>
      <c r="J63" s="6"/>
    </row>
    <row r="64" spans="2:10" ht="15" customHeight="1" x14ac:dyDescent="0.25">
      <c r="B64" s="18">
        <v>41068</v>
      </c>
      <c r="C64" s="7">
        <f t="shared" si="2"/>
        <v>41089</v>
      </c>
      <c r="D64" s="208">
        <v>631.57590000000005</v>
      </c>
      <c r="E64" s="21">
        <v>597.30389999999977</v>
      </c>
      <c r="F64" s="34">
        <v>492.13259999999991</v>
      </c>
      <c r="G64" s="39">
        <v>464.09019999999987</v>
      </c>
      <c r="J64" s="6"/>
    </row>
    <row r="65" spans="2:10" ht="15" customHeight="1" x14ac:dyDescent="0.25">
      <c r="B65" s="18">
        <v>41069</v>
      </c>
      <c r="C65" s="7">
        <f t="shared" si="2"/>
        <v>41090</v>
      </c>
      <c r="D65" s="208">
        <v>634.26570000000015</v>
      </c>
      <c r="E65" s="21">
        <v>599.90969999999982</v>
      </c>
      <c r="F65" s="34">
        <v>493.31429999999995</v>
      </c>
      <c r="G65" s="39">
        <v>465.07999999999987</v>
      </c>
      <c r="J65" s="6"/>
    </row>
    <row r="66" spans="2:10" ht="15" customHeight="1" x14ac:dyDescent="0.25">
      <c r="B66" s="18">
        <v>41070</v>
      </c>
      <c r="C66" s="7">
        <f t="shared" si="2"/>
        <v>41091</v>
      </c>
      <c r="D66" s="208">
        <v>636.95550000000003</v>
      </c>
      <c r="E66" s="21">
        <v>602.51549999999986</v>
      </c>
      <c r="F66" s="34">
        <v>494.49599999999998</v>
      </c>
      <c r="G66" s="39">
        <v>466.06979999999987</v>
      </c>
      <c r="J66" s="6"/>
    </row>
    <row r="67" spans="2:10" ht="15" customHeight="1" x14ac:dyDescent="0.25">
      <c r="B67" s="52">
        <v>41071</v>
      </c>
      <c r="C67" s="52">
        <f t="shared" si="2"/>
        <v>41092</v>
      </c>
      <c r="D67" s="208">
        <v>639.64530000000013</v>
      </c>
      <c r="E67" s="21">
        <v>605.12129999999979</v>
      </c>
      <c r="F67" s="34">
        <v>495.67770000000002</v>
      </c>
      <c r="G67" s="39">
        <v>467.05959999999982</v>
      </c>
      <c r="J67" s="6"/>
    </row>
    <row r="68" spans="2:10" ht="15" customHeight="1" x14ac:dyDescent="0.25">
      <c r="B68" s="52">
        <v>41072</v>
      </c>
      <c r="C68" s="52">
        <f t="shared" si="2"/>
        <v>41093</v>
      </c>
      <c r="D68" s="208">
        <v>642.11290000000008</v>
      </c>
      <c r="E68" s="21">
        <v>607.50489999999979</v>
      </c>
      <c r="F68" s="34">
        <v>496.85940000000005</v>
      </c>
      <c r="G68" s="39">
        <v>468.04939999999976</v>
      </c>
    </row>
    <row r="69" spans="2:10" ht="30" customHeight="1" x14ac:dyDescent="0.25">
      <c r="B69" s="45" t="s">
        <v>0</v>
      </c>
      <c r="D69" s="29" t="s">
        <v>53</v>
      </c>
      <c r="E69" s="29" t="s">
        <v>52</v>
      </c>
      <c r="F69" s="30" t="s">
        <v>6</v>
      </c>
      <c r="G69" s="43" t="s">
        <v>7</v>
      </c>
    </row>
    <row r="70" spans="2:10" ht="30" customHeight="1" x14ac:dyDescent="0.3">
      <c r="B70" s="27" t="s">
        <v>1</v>
      </c>
      <c r="C70" s="28" t="s">
        <v>2</v>
      </c>
      <c r="D70" s="26" t="s">
        <v>8</v>
      </c>
      <c r="E70" s="26" t="s">
        <v>8</v>
      </c>
      <c r="F70" s="26" t="s">
        <v>8</v>
      </c>
      <c r="G70" s="26" t="s">
        <v>8</v>
      </c>
    </row>
    <row r="71" spans="2:10" ht="15" customHeight="1" x14ac:dyDescent="0.25">
      <c r="B71" s="18">
        <v>41073</v>
      </c>
      <c r="C71" s="7">
        <f>B71+21</f>
        <v>41094</v>
      </c>
      <c r="D71" s="208">
        <v>644.58050000000003</v>
      </c>
      <c r="E71" s="21">
        <v>609.88849999999979</v>
      </c>
      <c r="F71" s="34">
        <v>498.04110000000009</v>
      </c>
      <c r="G71" s="39">
        <v>469.03919999999977</v>
      </c>
    </row>
    <row r="72" spans="2:10" ht="15" customHeight="1" x14ac:dyDescent="0.25">
      <c r="B72" s="18">
        <v>41074</v>
      </c>
      <c r="C72" s="7">
        <f>B72+21</f>
        <v>41095</v>
      </c>
      <c r="D72" s="208">
        <v>650.14810000000011</v>
      </c>
      <c r="E72" s="21">
        <v>615.47209999999995</v>
      </c>
      <c r="F72" s="34">
        <v>500.93130000000008</v>
      </c>
      <c r="G72" s="39">
        <v>470.40269999999981</v>
      </c>
    </row>
    <row r="73" spans="2:10" ht="15" customHeight="1" x14ac:dyDescent="0.25">
      <c r="B73" s="18">
        <v>41075</v>
      </c>
      <c r="C73" s="7">
        <f>B73+21</f>
        <v>41096</v>
      </c>
      <c r="D73" s="208">
        <v>655.7157000000002</v>
      </c>
      <c r="E73" s="21">
        <v>621.0557</v>
      </c>
      <c r="F73" s="34">
        <v>503.82150000000013</v>
      </c>
      <c r="G73" s="39">
        <v>471.76619999999986</v>
      </c>
    </row>
    <row r="74" spans="2:10" ht="15" customHeight="1" x14ac:dyDescent="0.25">
      <c r="B74" s="18">
        <v>41076</v>
      </c>
      <c r="C74" s="7">
        <f t="shared" si="2"/>
        <v>41097</v>
      </c>
      <c r="D74" s="208">
        <v>670.2333000000001</v>
      </c>
      <c r="E74" s="21">
        <v>633.13930000000005</v>
      </c>
      <c r="F74" s="34">
        <v>511.6117000000001</v>
      </c>
      <c r="G74" s="39">
        <v>476.9996999999999</v>
      </c>
    </row>
    <row r="75" spans="2:10" ht="15" customHeight="1" x14ac:dyDescent="0.25">
      <c r="B75" s="18">
        <v>41077</v>
      </c>
      <c r="C75" s="18">
        <f t="shared" si="2"/>
        <v>41098</v>
      </c>
      <c r="D75" s="208">
        <v>684.7509</v>
      </c>
      <c r="E75" s="21">
        <v>651.7229000000001</v>
      </c>
      <c r="F75" s="34">
        <v>519.40190000000007</v>
      </c>
      <c r="G75" s="39">
        <v>482.23319999999995</v>
      </c>
    </row>
    <row r="76" spans="2:10" ht="15" customHeight="1" x14ac:dyDescent="0.25">
      <c r="B76" s="52">
        <v>41078</v>
      </c>
      <c r="C76" s="272">
        <f t="shared" si="2"/>
        <v>41099</v>
      </c>
      <c r="D76" s="19">
        <v>700</v>
      </c>
      <c r="E76" s="50">
        <v>660</v>
      </c>
      <c r="F76" s="274">
        <v>565</v>
      </c>
      <c r="G76" s="273">
        <v>515</v>
      </c>
    </row>
    <row r="77" spans="2:10" ht="15" customHeight="1" x14ac:dyDescent="0.25">
      <c r="B77" s="272">
        <v>41085</v>
      </c>
      <c r="C77" s="52">
        <f t="shared" si="2"/>
        <v>41106</v>
      </c>
      <c r="D77" s="19">
        <v>826</v>
      </c>
      <c r="E77" s="50">
        <v>730</v>
      </c>
      <c r="F77" s="274">
        <v>660</v>
      </c>
      <c r="G77" s="273">
        <v>610</v>
      </c>
    </row>
    <row r="78" spans="2:10" ht="15" customHeight="1" x14ac:dyDescent="0.25">
      <c r="B78" s="52">
        <v>41092</v>
      </c>
      <c r="C78" s="272">
        <f t="shared" si="2"/>
        <v>41113</v>
      </c>
      <c r="D78" s="19">
        <v>930</v>
      </c>
      <c r="E78" s="50">
        <v>840</v>
      </c>
      <c r="F78" s="274">
        <v>790</v>
      </c>
      <c r="G78" s="273">
        <v>750</v>
      </c>
    </row>
    <row r="79" spans="2:10" ht="15" customHeight="1" x14ac:dyDescent="0.25">
      <c r="B79" s="272">
        <v>41099</v>
      </c>
      <c r="C79" s="52">
        <f t="shared" si="2"/>
        <v>41120</v>
      </c>
      <c r="D79" s="19">
        <v>1090</v>
      </c>
      <c r="E79" s="50">
        <v>945</v>
      </c>
      <c r="F79" s="274">
        <v>890</v>
      </c>
      <c r="G79" s="273">
        <v>830</v>
      </c>
    </row>
    <row r="80" spans="2:10" ht="15" customHeight="1" x14ac:dyDescent="0.25">
      <c r="B80" s="52">
        <v>41106</v>
      </c>
      <c r="C80" s="272">
        <f t="shared" si="2"/>
        <v>41127</v>
      </c>
      <c r="D80" s="19">
        <v>1210</v>
      </c>
      <c r="E80" s="50">
        <v>1180</v>
      </c>
      <c r="F80" s="274">
        <v>1008</v>
      </c>
      <c r="G80" s="273">
        <v>875</v>
      </c>
    </row>
    <row r="81" spans="2:8" ht="15" customHeight="1" x14ac:dyDescent="0.25">
      <c r="B81" s="272">
        <v>41113</v>
      </c>
      <c r="C81" s="52">
        <f t="shared" si="2"/>
        <v>41134</v>
      </c>
      <c r="D81" s="19">
        <v>1348</v>
      </c>
      <c r="E81" s="50">
        <v>1318</v>
      </c>
      <c r="F81" s="274">
        <v>1147</v>
      </c>
      <c r="G81" s="273">
        <v>898</v>
      </c>
    </row>
    <row r="82" spans="2:8" ht="15" customHeight="1" x14ac:dyDescent="0.25">
      <c r="B82" s="52">
        <v>41120</v>
      </c>
      <c r="C82" s="272">
        <f t="shared" si="2"/>
        <v>41141</v>
      </c>
      <c r="D82" s="19">
        <v>1258</v>
      </c>
      <c r="E82" s="50">
        <v>1228</v>
      </c>
      <c r="F82" s="274">
        <v>1068</v>
      </c>
      <c r="G82" s="273">
        <v>880</v>
      </c>
      <c r="H82" s="140"/>
    </row>
    <row r="83" spans="2:8" ht="15" customHeight="1" x14ac:dyDescent="0.25">
      <c r="B83" s="272">
        <v>41127</v>
      </c>
      <c r="C83" s="52">
        <f t="shared" ref="C83:C111" si="3">B83+21</f>
        <v>41148</v>
      </c>
      <c r="D83" s="59">
        <v>1178</v>
      </c>
      <c r="E83" s="275">
        <v>1148</v>
      </c>
      <c r="F83" s="159">
        <v>800</v>
      </c>
      <c r="G83" s="276">
        <v>650</v>
      </c>
    </row>
    <row r="84" spans="2:8" ht="15" customHeight="1" x14ac:dyDescent="0.25">
      <c r="B84" s="52">
        <v>41134</v>
      </c>
      <c r="C84" s="272">
        <f t="shared" si="3"/>
        <v>41155</v>
      </c>
      <c r="D84" s="19">
        <v>736</v>
      </c>
      <c r="E84" s="113">
        <v>706</v>
      </c>
      <c r="F84" s="274">
        <v>598</v>
      </c>
      <c r="G84" s="273">
        <v>552</v>
      </c>
    </row>
    <row r="85" spans="2:8" ht="15" customHeight="1" x14ac:dyDescent="0.25">
      <c r="B85" s="272">
        <v>41141</v>
      </c>
      <c r="C85" s="52">
        <f t="shared" si="3"/>
        <v>41162</v>
      </c>
      <c r="D85" s="277">
        <v>685</v>
      </c>
      <c r="E85" s="278">
        <v>655</v>
      </c>
      <c r="F85" s="279">
        <v>560</v>
      </c>
      <c r="G85" s="280">
        <v>515</v>
      </c>
    </row>
    <row r="86" spans="2:8" ht="15" customHeight="1" x14ac:dyDescent="0.25">
      <c r="B86" s="52">
        <v>41142</v>
      </c>
      <c r="C86" s="52">
        <f t="shared" si="3"/>
        <v>41163</v>
      </c>
      <c r="D86" s="288">
        <v>681.95799999999974</v>
      </c>
      <c r="E86" s="210">
        <v>651.04</v>
      </c>
      <c r="F86" s="57">
        <v>553.07599999999991</v>
      </c>
      <c r="G86" s="58">
        <v>512.04979999999978</v>
      </c>
    </row>
    <row r="87" spans="2:8" ht="15" customHeight="1" x14ac:dyDescent="0.25">
      <c r="B87" s="18">
        <v>41143</v>
      </c>
      <c r="C87" s="18">
        <f t="shared" si="3"/>
        <v>41164</v>
      </c>
      <c r="D87" s="288">
        <v>676.69699999999978</v>
      </c>
      <c r="E87" s="210">
        <v>645.77499999999998</v>
      </c>
      <c r="F87" s="57">
        <v>552.71239999999989</v>
      </c>
      <c r="G87" s="58">
        <v>508.55519999999984</v>
      </c>
    </row>
    <row r="88" spans="2:8" ht="15" customHeight="1" x14ac:dyDescent="0.25">
      <c r="B88" s="18">
        <v>41144</v>
      </c>
      <c r="C88" s="7">
        <f t="shared" si="3"/>
        <v>41165</v>
      </c>
      <c r="D88" s="288">
        <v>671.43599999999992</v>
      </c>
      <c r="E88" s="210">
        <v>640.51</v>
      </c>
      <c r="F88" s="57">
        <v>552.34879999999987</v>
      </c>
      <c r="G88" s="58">
        <v>505.06059999999985</v>
      </c>
    </row>
    <row r="89" spans="2:8" ht="15" customHeight="1" x14ac:dyDescent="0.25">
      <c r="B89" s="18">
        <v>41145</v>
      </c>
      <c r="C89" s="7">
        <f t="shared" si="3"/>
        <v>41166</v>
      </c>
      <c r="D89" s="288">
        <v>670.51799999999992</v>
      </c>
      <c r="E89" s="210">
        <v>640.29499999999996</v>
      </c>
      <c r="F89" s="57">
        <v>547.93509999999992</v>
      </c>
      <c r="G89" s="58">
        <v>501.56599999999992</v>
      </c>
    </row>
    <row r="90" spans="2:8" ht="15" customHeight="1" x14ac:dyDescent="0.25">
      <c r="B90" s="18">
        <v>41146</v>
      </c>
      <c r="C90" s="7">
        <f t="shared" si="3"/>
        <v>41167</v>
      </c>
      <c r="D90" s="288">
        <v>669.6</v>
      </c>
      <c r="E90" s="210">
        <v>640.08000000000004</v>
      </c>
      <c r="F90" s="57">
        <v>543.52139999999986</v>
      </c>
      <c r="G90" s="58">
        <v>498.07139999999993</v>
      </c>
    </row>
    <row r="91" spans="2:8" ht="15" customHeight="1" x14ac:dyDescent="0.25">
      <c r="B91" s="18">
        <v>42973</v>
      </c>
      <c r="C91" s="7">
        <f t="shared" si="3"/>
        <v>42994</v>
      </c>
      <c r="D91" s="288">
        <v>668.64</v>
      </c>
      <c r="E91" s="210">
        <v>638.82000000000005</v>
      </c>
      <c r="F91" s="57">
        <v>541.77409999999986</v>
      </c>
      <c r="G91" s="58">
        <v>496.73819999999995</v>
      </c>
    </row>
    <row r="92" spans="2:8" ht="15" customHeight="1" x14ac:dyDescent="0.25">
      <c r="B92" s="52">
        <v>42974</v>
      </c>
      <c r="C92" s="52">
        <f t="shared" si="3"/>
        <v>42995</v>
      </c>
      <c r="D92" s="288">
        <v>667.68</v>
      </c>
      <c r="E92" s="210">
        <v>637.56000000000006</v>
      </c>
      <c r="F92" s="57">
        <v>540.02679999999987</v>
      </c>
      <c r="G92" s="58">
        <v>495.40499999999997</v>
      </c>
    </row>
    <row r="93" spans="2:8" ht="15" customHeight="1" x14ac:dyDescent="0.25">
      <c r="B93" s="52">
        <v>42975</v>
      </c>
      <c r="C93" s="52">
        <f t="shared" si="3"/>
        <v>42996</v>
      </c>
      <c r="D93" s="288">
        <v>666.72</v>
      </c>
      <c r="E93" s="210">
        <v>636.30000000000007</v>
      </c>
      <c r="F93" s="57">
        <v>538.27949999999987</v>
      </c>
      <c r="G93" s="58">
        <v>494.0718</v>
      </c>
    </row>
    <row r="94" spans="2:8" ht="15" customHeight="1" x14ac:dyDescent="0.25">
      <c r="B94" s="18">
        <v>42976</v>
      </c>
      <c r="C94" s="7">
        <f t="shared" si="3"/>
        <v>42997</v>
      </c>
      <c r="D94" s="288">
        <v>665.76</v>
      </c>
      <c r="E94" s="210">
        <v>635.04000000000008</v>
      </c>
      <c r="F94" s="57">
        <v>536.53219999999988</v>
      </c>
      <c r="G94" s="58">
        <v>492.73860000000002</v>
      </c>
    </row>
    <row r="95" spans="2:8" ht="15" customHeight="1" x14ac:dyDescent="0.25">
      <c r="B95" s="18">
        <v>42977</v>
      </c>
      <c r="C95" s="7">
        <f t="shared" si="3"/>
        <v>42998</v>
      </c>
      <c r="D95" s="288">
        <v>664.80000000000007</v>
      </c>
      <c r="E95" s="210">
        <v>633.78000000000009</v>
      </c>
      <c r="F95" s="57">
        <v>534.78489999999988</v>
      </c>
      <c r="G95" s="58">
        <v>491.40539999999999</v>
      </c>
    </row>
    <row r="96" spans="2:8" ht="15" customHeight="1" x14ac:dyDescent="0.25">
      <c r="B96" s="18">
        <v>42978</v>
      </c>
      <c r="C96" s="7">
        <f t="shared" si="3"/>
        <v>42999</v>
      </c>
      <c r="D96" s="288">
        <v>663.84</v>
      </c>
      <c r="E96" s="210">
        <v>632.5200000000001</v>
      </c>
      <c r="F96" s="57">
        <v>533.03759999999988</v>
      </c>
      <c r="G96" s="58">
        <v>490.07220000000001</v>
      </c>
    </row>
    <row r="97" spans="2:11" ht="15" customHeight="1" x14ac:dyDescent="0.25">
      <c r="B97" s="18">
        <v>42979</v>
      </c>
      <c r="C97" s="7">
        <f t="shared" si="3"/>
        <v>43000</v>
      </c>
      <c r="D97" s="288">
        <v>662.88000000000011</v>
      </c>
      <c r="E97" s="210">
        <v>631.2600000000001</v>
      </c>
      <c r="F97" s="57">
        <v>531.29029999999989</v>
      </c>
      <c r="G97" s="58">
        <v>488.73900000000003</v>
      </c>
      <c r="I97" s="6"/>
      <c r="J97" s="6"/>
      <c r="K97" s="6"/>
    </row>
    <row r="98" spans="2:11" ht="15" customHeight="1" x14ac:dyDescent="0.25">
      <c r="B98" s="18">
        <v>42980</v>
      </c>
      <c r="C98" s="7">
        <f t="shared" si="3"/>
        <v>43001</v>
      </c>
      <c r="D98" s="288">
        <v>661.92000000000007</v>
      </c>
      <c r="E98" s="210">
        <v>630</v>
      </c>
      <c r="F98" s="57">
        <v>529.54299999999989</v>
      </c>
      <c r="G98" s="58">
        <v>487.4058</v>
      </c>
      <c r="I98" s="6"/>
      <c r="J98" s="6"/>
      <c r="K98" s="6"/>
    </row>
    <row r="99" spans="2:11" ht="15" customHeight="1" x14ac:dyDescent="0.25">
      <c r="B99" s="52">
        <v>42981</v>
      </c>
      <c r="C99" s="52">
        <f t="shared" si="3"/>
        <v>43002</v>
      </c>
      <c r="D99" s="288">
        <v>660.96</v>
      </c>
      <c r="E99" s="210">
        <v>628.74</v>
      </c>
      <c r="F99" s="57">
        <v>527.7956999999999</v>
      </c>
      <c r="G99" s="58">
        <v>486.07259999999997</v>
      </c>
      <c r="I99" s="6"/>
      <c r="J99" s="6"/>
      <c r="K99" s="6"/>
    </row>
    <row r="100" spans="2:11" ht="15" customHeight="1" x14ac:dyDescent="0.25">
      <c r="B100" s="52">
        <v>42982</v>
      </c>
      <c r="C100" s="52">
        <f t="shared" si="3"/>
        <v>43003</v>
      </c>
      <c r="D100" s="288">
        <v>660.00000000000011</v>
      </c>
      <c r="E100" s="210">
        <v>627.4799999999999</v>
      </c>
      <c r="F100" s="57">
        <v>526.0483999999999</v>
      </c>
      <c r="G100" s="58">
        <v>484.73939999999999</v>
      </c>
      <c r="I100" s="6"/>
      <c r="J100" s="6"/>
      <c r="K100" s="6"/>
    </row>
    <row r="101" spans="2:11" ht="15" customHeight="1" x14ac:dyDescent="0.25">
      <c r="B101" s="18">
        <v>42983</v>
      </c>
      <c r="C101" s="7">
        <f t="shared" si="3"/>
        <v>43004</v>
      </c>
      <c r="D101" s="288">
        <v>659.04000000000008</v>
      </c>
      <c r="E101" s="210">
        <v>626.21999999999991</v>
      </c>
      <c r="F101" s="57">
        <v>524.30109999999991</v>
      </c>
      <c r="G101" s="58">
        <v>483.40620000000001</v>
      </c>
      <c r="I101" s="6"/>
      <c r="J101" s="6"/>
      <c r="K101" s="6"/>
    </row>
    <row r="102" spans="2:11" ht="15" customHeight="1" x14ac:dyDescent="0.25">
      <c r="B102" s="18">
        <v>42984</v>
      </c>
      <c r="C102" s="7">
        <f t="shared" si="3"/>
        <v>43005</v>
      </c>
      <c r="D102" s="288">
        <v>657.48</v>
      </c>
      <c r="E102" s="210">
        <v>624.37999999999988</v>
      </c>
      <c r="F102" s="57">
        <v>520.89989999999989</v>
      </c>
      <c r="G102" s="58">
        <v>481.44759999999997</v>
      </c>
      <c r="I102" s="6"/>
      <c r="J102" s="6"/>
      <c r="K102" s="6"/>
    </row>
    <row r="103" spans="2:11" ht="30" customHeight="1" x14ac:dyDescent="0.25">
      <c r="B103" s="45" t="s">
        <v>0</v>
      </c>
      <c r="D103" s="29" t="s">
        <v>53</v>
      </c>
      <c r="E103" s="29" t="s">
        <v>52</v>
      </c>
      <c r="F103" s="30" t="s">
        <v>6</v>
      </c>
      <c r="G103" s="43" t="s">
        <v>7</v>
      </c>
    </row>
    <row r="104" spans="2:11" ht="30" customHeight="1" x14ac:dyDescent="0.3">
      <c r="B104" s="27" t="s">
        <v>1</v>
      </c>
      <c r="C104" s="28" t="s">
        <v>2</v>
      </c>
      <c r="D104" s="26" t="s">
        <v>8</v>
      </c>
      <c r="E104" s="26" t="s">
        <v>8</v>
      </c>
      <c r="F104" s="26" t="s">
        <v>8</v>
      </c>
      <c r="G104" s="26" t="s">
        <v>8</v>
      </c>
    </row>
    <row r="105" spans="2:11" ht="15" customHeight="1" x14ac:dyDescent="0.25">
      <c r="B105" s="18">
        <v>42985</v>
      </c>
      <c r="C105" s="7">
        <f t="shared" si="3"/>
        <v>43006</v>
      </c>
      <c r="D105" s="288">
        <v>655.92000000000007</v>
      </c>
      <c r="E105" s="210">
        <v>622.53999999999985</v>
      </c>
      <c r="F105" s="57">
        <v>517.49869999999987</v>
      </c>
      <c r="G105" s="58">
        <v>479.48899999999998</v>
      </c>
      <c r="I105" s="6"/>
      <c r="J105" s="6"/>
      <c r="K105" s="6"/>
    </row>
    <row r="106" spans="2:11" ht="15" customHeight="1" x14ac:dyDescent="0.25">
      <c r="B106" s="18">
        <v>42986</v>
      </c>
      <c r="C106" s="7">
        <f t="shared" si="3"/>
        <v>43007</v>
      </c>
      <c r="D106" s="288">
        <v>654.36</v>
      </c>
      <c r="E106" s="210">
        <v>620.69999999999982</v>
      </c>
      <c r="F106" s="57">
        <v>514.09749999999997</v>
      </c>
      <c r="G106" s="58">
        <v>477.53039999999999</v>
      </c>
      <c r="I106" s="6"/>
      <c r="J106" s="6"/>
      <c r="K106" s="6"/>
    </row>
    <row r="107" spans="2:11" ht="15" customHeight="1" x14ac:dyDescent="0.25">
      <c r="B107" s="18">
        <v>42987</v>
      </c>
      <c r="C107" s="7">
        <f t="shared" si="3"/>
        <v>43008</v>
      </c>
      <c r="D107" s="288">
        <v>652.79999999999995</v>
      </c>
      <c r="E107" s="210">
        <v>618.85999999999979</v>
      </c>
      <c r="F107" s="57">
        <v>510.69630000000001</v>
      </c>
      <c r="G107" s="58">
        <v>475.57179999999994</v>
      </c>
      <c r="I107" s="6"/>
      <c r="J107" s="6"/>
      <c r="K107" s="6"/>
    </row>
    <row r="108" spans="2:11" ht="15" customHeight="1" x14ac:dyDescent="0.25">
      <c r="B108" s="52">
        <v>42988</v>
      </c>
      <c r="C108" s="52">
        <f t="shared" si="3"/>
        <v>43009</v>
      </c>
      <c r="D108" s="288">
        <v>652.19999999999993</v>
      </c>
      <c r="E108" s="210">
        <v>618.27999999999975</v>
      </c>
      <c r="F108" s="57">
        <v>509.04240000000004</v>
      </c>
      <c r="G108" s="58">
        <v>474.94639999999993</v>
      </c>
      <c r="I108" s="6"/>
      <c r="J108" s="6"/>
      <c r="K108" s="6"/>
    </row>
    <row r="109" spans="2:11" ht="15" customHeight="1" x14ac:dyDescent="0.25">
      <c r="B109" s="52">
        <v>42989</v>
      </c>
      <c r="C109" s="52">
        <f t="shared" si="3"/>
        <v>43010</v>
      </c>
      <c r="D109" s="288">
        <v>647.45000000000005</v>
      </c>
      <c r="E109" s="210">
        <v>613.54999999999984</v>
      </c>
      <c r="F109" s="57">
        <v>507.17850000000004</v>
      </c>
      <c r="G109" s="58">
        <v>473.91099999999994</v>
      </c>
      <c r="I109" s="6"/>
      <c r="J109" s="6"/>
      <c r="K109" s="6"/>
    </row>
    <row r="110" spans="2:11" ht="15" customHeight="1" x14ac:dyDescent="0.25">
      <c r="B110" s="18">
        <v>42990</v>
      </c>
      <c r="C110" s="7">
        <f t="shared" si="3"/>
        <v>43011</v>
      </c>
      <c r="D110" s="288">
        <v>642.70000000000005</v>
      </c>
      <c r="E110" s="210">
        <v>608.81999999999994</v>
      </c>
      <c r="F110" s="57">
        <v>505.31460000000004</v>
      </c>
      <c r="G110" s="58">
        <v>472.87559999999996</v>
      </c>
      <c r="I110" s="6"/>
      <c r="J110" s="6"/>
      <c r="K110" s="6"/>
    </row>
    <row r="111" spans="2:11" ht="15" customHeight="1" x14ac:dyDescent="0.25">
      <c r="B111" s="18">
        <v>42991</v>
      </c>
      <c r="C111" s="7">
        <f t="shared" si="3"/>
        <v>43012</v>
      </c>
      <c r="D111" s="288">
        <v>637.95000000000016</v>
      </c>
      <c r="E111" s="210">
        <v>604.08999999999992</v>
      </c>
      <c r="F111" s="57">
        <v>503.45070000000004</v>
      </c>
      <c r="G111" s="58">
        <v>471.84019999999998</v>
      </c>
      <c r="I111" s="6"/>
      <c r="J111" s="6"/>
      <c r="K111" s="6"/>
    </row>
    <row r="112" spans="2:11" ht="15" customHeight="1" x14ac:dyDescent="0.25">
      <c r="B112" s="18">
        <v>42992</v>
      </c>
      <c r="C112" s="7">
        <f t="shared" ref="C112:C136" si="4">B112+21</f>
        <v>43013</v>
      </c>
      <c r="D112" s="207">
        <v>633.20000000000016</v>
      </c>
      <c r="E112" s="21">
        <v>599.3599999999999</v>
      </c>
      <c r="F112" s="34">
        <v>501.58680000000004</v>
      </c>
      <c r="G112" s="39">
        <v>470.8048</v>
      </c>
    </row>
    <row r="113" spans="2:7" ht="15" customHeight="1" x14ac:dyDescent="0.25">
      <c r="B113" s="18">
        <v>42993</v>
      </c>
      <c r="C113" s="7">
        <f t="shared" si="4"/>
        <v>43014</v>
      </c>
      <c r="D113" s="207">
        <v>628.45000000000027</v>
      </c>
      <c r="E113" s="21">
        <v>594.63</v>
      </c>
      <c r="F113" s="34">
        <v>499.72290000000004</v>
      </c>
      <c r="G113" s="39">
        <v>469.76940000000002</v>
      </c>
    </row>
    <row r="114" spans="2:7" ht="15" customHeight="1" x14ac:dyDescent="0.25">
      <c r="B114" s="18">
        <v>42994</v>
      </c>
      <c r="C114" s="7">
        <f t="shared" si="4"/>
        <v>43015</v>
      </c>
      <c r="D114" s="207">
        <v>623.70000000000027</v>
      </c>
      <c r="E114" s="21">
        <v>589.9</v>
      </c>
      <c r="F114" s="34">
        <v>497.85900000000004</v>
      </c>
      <c r="G114" s="39">
        <v>468.73400000000004</v>
      </c>
    </row>
    <row r="115" spans="2:7" ht="15" customHeight="1" x14ac:dyDescent="0.25">
      <c r="B115" s="52">
        <v>42995</v>
      </c>
      <c r="C115" s="52">
        <f t="shared" si="4"/>
        <v>43016</v>
      </c>
      <c r="D115" s="207">
        <v>618.95000000000027</v>
      </c>
      <c r="E115" s="21">
        <v>585.17000000000007</v>
      </c>
      <c r="F115" s="34">
        <v>495.99509999999998</v>
      </c>
      <c r="G115" s="39">
        <v>467.69860000000006</v>
      </c>
    </row>
    <row r="116" spans="2:7" ht="15" customHeight="1" x14ac:dyDescent="0.25">
      <c r="B116" s="52">
        <v>42996</v>
      </c>
      <c r="C116" s="52">
        <f t="shared" si="4"/>
        <v>43017</v>
      </c>
      <c r="D116" s="207">
        <v>614.20000000000016</v>
      </c>
      <c r="E116" s="21">
        <v>580.44000000000005</v>
      </c>
      <c r="F116" s="34">
        <v>494.13119999999992</v>
      </c>
      <c r="G116" s="39">
        <v>466.66320000000007</v>
      </c>
    </row>
    <row r="117" spans="2:7" ht="15" customHeight="1" x14ac:dyDescent="0.25">
      <c r="B117" s="18">
        <v>42997</v>
      </c>
      <c r="C117" s="7">
        <f t="shared" si="4"/>
        <v>43018</v>
      </c>
      <c r="D117" s="207">
        <v>609.45000000000016</v>
      </c>
      <c r="E117" s="21">
        <v>575.71000000000015</v>
      </c>
      <c r="F117" s="34">
        <v>492.26729999999986</v>
      </c>
      <c r="G117" s="39">
        <v>465.62780000000009</v>
      </c>
    </row>
    <row r="118" spans="2:7" ht="15" customHeight="1" x14ac:dyDescent="0.25">
      <c r="B118" s="18">
        <v>42998</v>
      </c>
      <c r="C118" s="7">
        <f t="shared" si="4"/>
        <v>43019</v>
      </c>
      <c r="D118" s="207">
        <v>604.70000000000016</v>
      </c>
      <c r="E118" s="21">
        <v>570.98000000000013</v>
      </c>
      <c r="F118" s="34">
        <v>490.40339999999981</v>
      </c>
      <c r="G118" s="39">
        <v>464.59240000000011</v>
      </c>
    </row>
    <row r="119" spans="2:7" ht="15" customHeight="1" x14ac:dyDescent="0.25">
      <c r="B119" s="18">
        <v>42999</v>
      </c>
      <c r="C119" s="7">
        <f t="shared" si="4"/>
        <v>43020</v>
      </c>
      <c r="D119" s="207">
        <v>599.95000000000005</v>
      </c>
      <c r="E119" s="21">
        <v>566.25000000000023</v>
      </c>
      <c r="F119" s="34">
        <v>488.53949999999975</v>
      </c>
      <c r="G119" s="39">
        <v>463.55700000000007</v>
      </c>
    </row>
    <row r="120" spans="2:7" ht="15" customHeight="1" x14ac:dyDescent="0.25">
      <c r="B120" s="18">
        <v>43000</v>
      </c>
      <c r="C120" s="7">
        <f t="shared" si="4"/>
        <v>43021</v>
      </c>
      <c r="D120" s="207">
        <v>593.78</v>
      </c>
      <c r="E120" s="21">
        <v>560.10000000000014</v>
      </c>
      <c r="F120" s="34">
        <v>486.6755999999998</v>
      </c>
      <c r="G120" s="39">
        <v>462.52160000000015</v>
      </c>
    </row>
    <row r="121" spans="2:7" ht="15" customHeight="1" x14ac:dyDescent="0.25">
      <c r="B121" s="18">
        <v>43001</v>
      </c>
      <c r="C121" s="7">
        <f t="shared" si="4"/>
        <v>43022</v>
      </c>
      <c r="D121" s="207">
        <v>587.60999999999979</v>
      </c>
      <c r="E121" s="21">
        <v>553.95000000000016</v>
      </c>
      <c r="F121" s="34">
        <v>484.8116999999998</v>
      </c>
      <c r="G121" s="39">
        <v>461.48620000000011</v>
      </c>
    </row>
    <row r="122" spans="2:7" ht="15" customHeight="1" x14ac:dyDescent="0.25">
      <c r="B122" s="52">
        <v>43002</v>
      </c>
      <c r="C122" s="52">
        <f t="shared" si="4"/>
        <v>43023</v>
      </c>
      <c r="D122" s="207">
        <v>581.43999999999983</v>
      </c>
      <c r="E122" s="21">
        <v>547.80000000000007</v>
      </c>
      <c r="F122" s="34">
        <v>482.94779999999986</v>
      </c>
      <c r="G122" s="39">
        <v>460.45080000000013</v>
      </c>
    </row>
    <row r="123" spans="2:7" ht="15" customHeight="1" x14ac:dyDescent="0.25">
      <c r="B123" s="52">
        <v>43003</v>
      </c>
      <c r="C123" s="52">
        <f t="shared" si="4"/>
        <v>43024</v>
      </c>
      <c r="D123" s="207">
        <v>575.26999999999975</v>
      </c>
      <c r="E123" s="21">
        <v>541.65000000000009</v>
      </c>
      <c r="F123" s="34">
        <v>481.08389999999991</v>
      </c>
      <c r="G123" s="39">
        <v>459.41540000000009</v>
      </c>
    </row>
    <row r="124" spans="2:7" ht="15" customHeight="1" x14ac:dyDescent="0.25">
      <c r="B124" s="18">
        <v>43004</v>
      </c>
      <c r="C124" s="7">
        <f t="shared" si="4"/>
        <v>43025</v>
      </c>
      <c r="D124" s="207">
        <v>569.0999999999998</v>
      </c>
      <c r="E124" s="21">
        <v>535.50000000000011</v>
      </c>
      <c r="F124" s="34">
        <v>479.21999999999991</v>
      </c>
      <c r="G124" s="39">
        <v>458.38000000000011</v>
      </c>
    </row>
    <row r="125" spans="2:7" ht="15" customHeight="1" x14ac:dyDescent="0.25">
      <c r="B125" s="18">
        <v>43005</v>
      </c>
      <c r="C125" s="7">
        <f t="shared" si="4"/>
        <v>43026</v>
      </c>
      <c r="D125" s="207">
        <v>563.52999999999975</v>
      </c>
      <c r="E125" s="21">
        <v>529.93000000000006</v>
      </c>
      <c r="F125" s="34">
        <v>479.00999999999988</v>
      </c>
      <c r="G125" s="39">
        <v>457.97000000000014</v>
      </c>
    </row>
    <row r="126" spans="2:7" ht="15" customHeight="1" x14ac:dyDescent="0.25">
      <c r="B126" s="18">
        <v>43006</v>
      </c>
      <c r="C126" s="18">
        <f t="shared" si="4"/>
        <v>43027</v>
      </c>
      <c r="D126" s="207">
        <v>557.95999999999981</v>
      </c>
      <c r="E126" s="21">
        <v>524.36000000000013</v>
      </c>
      <c r="F126" s="34">
        <v>478.7999999999999</v>
      </c>
      <c r="G126" s="39">
        <v>457.56000000000012</v>
      </c>
    </row>
    <row r="127" spans="2:7" ht="15" customHeight="1" x14ac:dyDescent="0.25">
      <c r="B127" s="18">
        <v>43007</v>
      </c>
      <c r="C127" s="18">
        <f t="shared" si="4"/>
        <v>43028</v>
      </c>
      <c r="D127" s="207">
        <v>552.38999999999976</v>
      </c>
      <c r="E127" s="21">
        <v>518.79000000000008</v>
      </c>
      <c r="F127" s="34">
        <v>478.58999999999986</v>
      </c>
      <c r="G127" s="39">
        <v>457.15000000000015</v>
      </c>
    </row>
    <row r="128" spans="2:7" ht="15" customHeight="1" x14ac:dyDescent="0.25">
      <c r="B128" s="18">
        <v>43008</v>
      </c>
      <c r="C128" s="18">
        <f t="shared" si="4"/>
        <v>43029</v>
      </c>
      <c r="D128" s="207">
        <v>546.81999999999971</v>
      </c>
      <c r="E128" s="21">
        <v>513.22</v>
      </c>
      <c r="F128" s="34">
        <v>478.37999999999988</v>
      </c>
      <c r="G128" s="39">
        <v>456.74000000000012</v>
      </c>
    </row>
    <row r="129" spans="1:11" ht="15" customHeight="1" x14ac:dyDescent="0.25">
      <c r="B129" s="18">
        <v>43009</v>
      </c>
      <c r="C129" s="18">
        <f t="shared" si="4"/>
        <v>43030</v>
      </c>
      <c r="D129" s="211">
        <v>541.24999999999966</v>
      </c>
      <c r="E129" s="210">
        <v>507.65000000000003</v>
      </c>
      <c r="F129" s="57">
        <v>478.1699999999999</v>
      </c>
      <c r="G129" s="58">
        <v>456.3300000000001</v>
      </c>
    </row>
    <row r="130" spans="1:11" ht="15" customHeight="1" x14ac:dyDescent="0.25">
      <c r="B130" s="52">
        <v>43010</v>
      </c>
      <c r="C130" s="52">
        <f t="shared" si="4"/>
        <v>43031</v>
      </c>
      <c r="D130" s="207">
        <v>539.8299999999997</v>
      </c>
      <c r="E130" s="21">
        <v>506.23</v>
      </c>
      <c r="F130" s="34">
        <v>478.1699999999999</v>
      </c>
      <c r="G130" s="39">
        <v>456.3300000000001</v>
      </c>
    </row>
    <row r="131" spans="1:11" ht="15" customHeight="1" x14ac:dyDescent="0.25">
      <c r="B131" s="52">
        <v>43011</v>
      </c>
      <c r="C131" s="52">
        <f t="shared" si="4"/>
        <v>43032</v>
      </c>
      <c r="D131" s="207">
        <v>538.40999999999963</v>
      </c>
      <c r="E131" s="21">
        <v>504.81000000000006</v>
      </c>
      <c r="F131" s="34">
        <v>478.1699999999999</v>
      </c>
      <c r="G131" s="39">
        <v>456.3300000000001</v>
      </c>
    </row>
    <row r="132" spans="1:11" ht="15" customHeight="1" x14ac:dyDescent="0.25">
      <c r="B132" s="18">
        <v>43012</v>
      </c>
      <c r="C132" s="18">
        <f t="shared" si="4"/>
        <v>43033</v>
      </c>
      <c r="D132" s="207">
        <v>536.98999999999967</v>
      </c>
      <c r="E132" s="21">
        <v>503.39000000000004</v>
      </c>
      <c r="F132" s="34">
        <v>478.1699999999999</v>
      </c>
      <c r="G132" s="39">
        <v>456.3300000000001</v>
      </c>
    </row>
    <row r="133" spans="1:11" ht="15" customHeight="1" x14ac:dyDescent="0.25">
      <c r="B133" s="18">
        <v>43013</v>
      </c>
      <c r="C133" s="18">
        <f t="shared" si="4"/>
        <v>43034</v>
      </c>
      <c r="D133" s="207">
        <v>535.56999999999971</v>
      </c>
      <c r="E133" s="21">
        <v>501.97000000000008</v>
      </c>
      <c r="F133" s="34">
        <v>478.1699999999999</v>
      </c>
      <c r="G133" s="39">
        <v>456.3300000000001</v>
      </c>
    </row>
    <row r="134" spans="1:11" ht="15" customHeight="1" x14ac:dyDescent="0.25">
      <c r="B134" s="18">
        <v>43014</v>
      </c>
      <c r="C134" s="18">
        <f t="shared" si="4"/>
        <v>43035</v>
      </c>
      <c r="D134" s="207">
        <v>534.14999999999975</v>
      </c>
      <c r="E134" s="21">
        <v>500.55000000000007</v>
      </c>
      <c r="F134" s="34">
        <v>478.1699999999999</v>
      </c>
      <c r="G134" s="39">
        <v>456.3300000000001</v>
      </c>
    </row>
    <row r="135" spans="1:11" s="3" customFormat="1" ht="15" customHeight="1" x14ac:dyDescent="0.25">
      <c r="B135" s="18">
        <v>43015</v>
      </c>
      <c r="C135" s="18">
        <f t="shared" si="4"/>
        <v>43036</v>
      </c>
      <c r="D135" s="211">
        <v>532.72999999999968</v>
      </c>
      <c r="E135" s="210">
        <v>499.13000000000011</v>
      </c>
      <c r="F135" s="57">
        <v>478.1699999999999</v>
      </c>
      <c r="G135" s="58">
        <v>456.3300000000001</v>
      </c>
    </row>
    <row r="136" spans="1:11" s="3" customFormat="1" ht="15" customHeight="1" x14ac:dyDescent="0.25">
      <c r="B136" s="18">
        <v>43016</v>
      </c>
      <c r="C136" s="18">
        <f t="shared" si="4"/>
        <v>43037</v>
      </c>
      <c r="D136" s="211">
        <v>531.30999999999972</v>
      </c>
      <c r="E136" s="210">
        <v>497.71000000000009</v>
      </c>
      <c r="F136" s="57">
        <v>478.1699999999999</v>
      </c>
      <c r="G136" s="58">
        <v>456.3300000000001</v>
      </c>
    </row>
    <row r="137" spans="1:11" s="3" customFormat="1" ht="15" customHeight="1" x14ac:dyDescent="0.25">
      <c r="B137" s="52">
        <v>43017</v>
      </c>
      <c r="C137" s="52">
        <f t="shared" ref="C137:C138" si="5">B137+21</f>
        <v>43038</v>
      </c>
      <c r="D137" s="288">
        <v>529.88999999999976</v>
      </c>
      <c r="E137" s="210">
        <v>496.29000000000013</v>
      </c>
      <c r="F137" s="57">
        <v>478.1699999999999</v>
      </c>
      <c r="G137" s="58">
        <v>456.3300000000001</v>
      </c>
      <c r="H137" s="6"/>
      <c r="I137" s="45"/>
      <c r="J137" s="45"/>
      <c r="K137" s="45"/>
    </row>
    <row r="138" spans="1:11" s="3" customFormat="1" ht="15" customHeight="1" x14ac:dyDescent="0.25">
      <c r="B138" s="52">
        <v>43018</v>
      </c>
      <c r="C138" s="52">
        <f t="shared" si="5"/>
        <v>43039</v>
      </c>
      <c r="D138" s="288">
        <v>528.4699999999998</v>
      </c>
      <c r="E138" s="210">
        <v>494.87000000000012</v>
      </c>
      <c r="F138" s="57">
        <v>478.1699999999999</v>
      </c>
      <c r="G138" s="58">
        <v>456.3300000000001</v>
      </c>
      <c r="H138" s="6"/>
      <c r="I138" s="45"/>
      <c r="J138" s="45"/>
      <c r="K138" s="45"/>
    </row>
    <row r="139" spans="1:11" ht="273.75" customHeight="1" x14ac:dyDescent="0.25">
      <c r="A139" s="31"/>
      <c r="B139" s="60"/>
      <c r="C139" s="61"/>
      <c r="D139" s="61"/>
      <c r="E139" s="11"/>
      <c r="F139" s="11"/>
      <c r="G139" s="11"/>
    </row>
    <row r="140" spans="1:11" x14ac:dyDescent="0.3">
      <c r="B140" s="60"/>
      <c r="C140" s="61"/>
      <c r="D140" s="61"/>
      <c r="E140" s="11"/>
      <c r="F140" s="11"/>
      <c r="G140" s="11"/>
    </row>
    <row r="141" spans="1:11" x14ac:dyDescent="0.3">
      <c r="B141" s="60"/>
      <c r="C141" s="61"/>
      <c r="D141" s="61"/>
      <c r="E141" s="11"/>
      <c r="F141" s="11"/>
      <c r="G141" s="11"/>
    </row>
    <row r="142" spans="1:11" x14ac:dyDescent="0.3">
      <c r="B142" s="60"/>
      <c r="C142" s="61"/>
      <c r="D142" s="61"/>
      <c r="E142" s="11"/>
      <c r="F142" s="11"/>
      <c r="G142" s="11"/>
    </row>
    <row r="143" spans="1:11" x14ac:dyDescent="0.3">
      <c r="B143" s="60"/>
      <c r="C143" s="61"/>
      <c r="D143" s="61"/>
      <c r="E143" s="11"/>
      <c r="F143" s="11"/>
      <c r="G143" s="11"/>
    </row>
    <row r="144" spans="1:11" x14ac:dyDescent="0.3">
      <c r="B144" s="60"/>
      <c r="C144" s="61"/>
      <c r="D144" s="61"/>
      <c r="E144" s="11"/>
      <c r="F144" s="11"/>
      <c r="G144" s="11"/>
    </row>
    <row r="145" spans="2:7" x14ac:dyDescent="0.3">
      <c r="B145" s="31"/>
      <c r="C145" s="31"/>
      <c r="D145" s="31"/>
      <c r="E145" s="31"/>
      <c r="F145" s="31"/>
      <c r="G145" s="31"/>
    </row>
    <row r="146" spans="2:7" x14ac:dyDescent="0.3">
      <c r="B146" s="31"/>
      <c r="C146" s="31"/>
      <c r="D146" s="31"/>
      <c r="E146" s="31"/>
      <c r="F146" s="31"/>
      <c r="G146" s="31"/>
    </row>
    <row r="147" spans="2:7" x14ac:dyDescent="0.3">
      <c r="B147" s="31"/>
      <c r="C147" s="31"/>
      <c r="D147" s="31"/>
      <c r="E147" s="31"/>
      <c r="F147" s="31"/>
      <c r="G147" s="31"/>
    </row>
    <row r="148" spans="2:7" x14ac:dyDescent="0.3">
      <c r="B148" s="31"/>
      <c r="C148" s="31"/>
      <c r="D148" s="31"/>
      <c r="E148" s="31"/>
      <c r="F148" s="31"/>
      <c r="G148" s="31"/>
    </row>
    <row r="149" spans="2:7" x14ac:dyDescent="0.3">
      <c r="B149" s="31"/>
      <c r="C149" s="31"/>
      <c r="D149" s="31"/>
      <c r="E149" s="31"/>
      <c r="F149" s="31"/>
      <c r="G149" s="31"/>
    </row>
    <row r="150" spans="2:7" x14ac:dyDescent="0.3">
      <c r="B150" s="31"/>
      <c r="C150" s="31"/>
      <c r="D150" s="31"/>
      <c r="E150" s="31"/>
      <c r="F150" s="31"/>
      <c r="G150" s="31"/>
    </row>
    <row r="151" spans="2:7" x14ac:dyDescent="0.3">
      <c r="B151" s="31"/>
      <c r="C151" s="31"/>
      <c r="D151" s="31"/>
      <c r="E151" s="31"/>
      <c r="F151" s="31"/>
      <c r="G151" s="31"/>
    </row>
    <row r="152" spans="2:7" x14ac:dyDescent="0.3">
      <c r="B152" s="31"/>
      <c r="C152" s="31"/>
      <c r="D152" s="31"/>
      <c r="E152" s="31"/>
      <c r="F152" s="31"/>
      <c r="G152" s="31"/>
    </row>
    <row r="153" spans="2:7" x14ac:dyDescent="0.3">
      <c r="B153" s="31"/>
      <c r="C153" s="31"/>
      <c r="D153" s="31"/>
      <c r="E153" s="31"/>
      <c r="F153" s="31"/>
      <c r="G153" s="31"/>
    </row>
    <row r="154" spans="2:7" x14ac:dyDescent="0.3">
      <c r="B154" s="31"/>
      <c r="C154" s="31"/>
      <c r="D154" s="31"/>
      <c r="E154" s="31"/>
      <c r="F154" s="31"/>
      <c r="G154" s="31"/>
    </row>
    <row r="155" spans="2:7" x14ac:dyDescent="0.3">
      <c r="B155" s="31"/>
      <c r="C155" s="31"/>
      <c r="D155" s="31"/>
      <c r="E155" s="31"/>
      <c r="F155" s="31"/>
      <c r="G155" s="3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16" workbookViewId="0">
      <selection activeCell="S42" sqref="S42:S43"/>
    </sheetView>
  </sheetViews>
  <sheetFormatPr baseColWidth="10" defaultRowHeight="14.4" x14ac:dyDescent="0.3"/>
  <cols>
    <col min="1" max="1" width="8.6640625" style="45" customWidth="1"/>
    <col min="2" max="5" width="7.6640625" style="45" customWidth="1"/>
    <col min="6" max="6" width="4.88671875" style="45" customWidth="1"/>
    <col min="7" max="7" width="9.33203125" style="45" customWidth="1"/>
    <col min="8" max="11" width="7.6640625" style="45" customWidth="1"/>
    <col min="12" max="12" width="5.44140625" style="45" customWidth="1"/>
    <col min="13" max="13" width="9.33203125" style="45" customWidth="1"/>
    <col min="14" max="17" width="7.6640625" style="45" customWidth="1"/>
    <col min="18" max="16384" width="11.5546875" style="45"/>
  </cols>
  <sheetData>
    <row r="1" spans="1:17" ht="14.4" customHeight="1" x14ac:dyDescent="0.3">
      <c r="A1" s="304" t="s">
        <v>65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7" x14ac:dyDescent="0.3">
      <c r="A2" s="146" t="s">
        <v>45</v>
      </c>
      <c r="B2" s="143" t="s">
        <v>57</v>
      </c>
      <c r="C2" s="237" t="s">
        <v>3</v>
      </c>
      <c r="D2" s="144" t="s">
        <v>43</v>
      </c>
      <c r="E2" s="237" t="s">
        <v>44</v>
      </c>
      <c r="F2" s="232"/>
      <c r="G2" s="148" t="s">
        <v>45</v>
      </c>
      <c r="H2" s="143" t="s">
        <v>57</v>
      </c>
      <c r="I2" s="237" t="s">
        <v>3</v>
      </c>
      <c r="J2" s="144" t="s">
        <v>43</v>
      </c>
      <c r="K2" s="237" t="s">
        <v>44</v>
      </c>
      <c r="L2" s="145"/>
      <c r="M2" s="146" t="s">
        <v>45</v>
      </c>
      <c r="N2" s="143" t="s">
        <v>57</v>
      </c>
      <c r="O2" s="237" t="s">
        <v>3</v>
      </c>
      <c r="P2" s="144" t="s">
        <v>43</v>
      </c>
      <c r="Q2" s="237" t="s">
        <v>44</v>
      </c>
    </row>
    <row r="3" spans="1:17" ht="12" customHeight="1" x14ac:dyDescent="0.3">
      <c r="A3" s="171">
        <v>41009</v>
      </c>
      <c r="B3" s="233">
        <v>545.34000000000015</v>
      </c>
      <c r="C3" s="234">
        <v>518.74</v>
      </c>
      <c r="D3" s="326">
        <v>460.87000000000018</v>
      </c>
      <c r="E3" s="328">
        <v>436.24999999999989</v>
      </c>
      <c r="F3" s="232"/>
      <c r="G3" s="18">
        <v>41054</v>
      </c>
      <c r="H3" s="233">
        <v>610.10850000000028</v>
      </c>
      <c r="I3" s="239">
        <v>576.20450000000005</v>
      </c>
      <c r="J3" s="244">
        <v>485.85779999999977</v>
      </c>
      <c r="K3" s="328">
        <v>458.76349999999974</v>
      </c>
      <c r="L3" s="147"/>
      <c r="M3" s="18">
        <v>42979</v>
      </c>
      <c r="N3" s="247">
        <v>662.88000000000011</v>
      </c>
      <c r="O3" s="259">
        <v>631.2600000000001</v>
      </c>
      <c r="P3" s="260">
        <v>531.29029999999989</v>
      </c>
      <c r="Q3" s="327">
        <v>488.73900000000003</v>
      </c>
    </row>
    <row r="4" spans="1:17" ht="12" customHeight="1" x14ac:dyDescent="0.3">
      <c r="A4" s="18">
        <v>41010</v>
      </c>
      <c r="B4" s="233">
        <v>546.9000000000002</v>
      </c>
      <c r="C4" s="234">
        <v>520.29999999999995</v>
      </c>
      <c r="D4" s="326">
        <v>461.53000000000014</v>
      </c>
      <c r="E4" s="328">
        <v>437.75999999999988</v>
      </c>
      <c r="F4" s="149"/>
      <c r="G4" s="18">
        <v>41055</v>
      </c>
      <c r="H4" s="233">
        <v>611.25090000000023</v>
      </c>
      <c r="I4" s="239">
        <v>577.33090000000004</v>
      </c>
      <c r="J4" s="244">
        <v>486.20759999999973</v>
      </c>
      <c r="K4" s="328">
        <v>458.97999999999973</v>
      </c>
      <c r="L4" s="150"/>
      <c r="M4" s="18">
        <v>42980</v>
      </c>
      <c r="N4" s="247">
        <v>661.92000000000007</v>
      </c>
      <c r="O4" s="259">
        <v>630</v>
      </c>
      <c r="P4" s="260">
        <v>529.54299999999989</v>
      </c>
      <c r="Q4" s="327">
        <v>487.4058</v>
      </c>
    </row>
    <row r="5" spans="1:17" ht="12" customHeight="1" x14ac:dyDescent="0.3">
      <c r="A5" s="18">
        <v>41011</v>
      </c>
      <c r="B5" s="233">
        <v>549.37000000000012</v>
      </c>
      <c r="C5" s="234">
        <v>522.77</v>
      </c>
      <c r="D5" s="326">
        <v>462.64000000000016</v>
      </c>
      <c r="E5" s="328">
        <v>439.4199999999999</v>
      </c>
      <c r="F5" s="149"/>
      <c r="G5" s="18">
        <v>41056</v>
      </c>
      <c r="H5" s="233">
        <v>612.39330000000018</v>
      </c>
      <c r="I5" s="239">
        <v>578.45730000000003</v>
      </c>
      <c r="J5" s="244">
        <v>486.5573999999998</v>
      </c>
      <c r="K5" s="328">
        <v>459.19649999999973</v>
      </c>
      <c r="L5" s="152"/>
      <c r="M5" s="171">
        <v>42981</v>
      </c>
      <c r="N5" s="247">
        <v>660.96</v>
      </c>
      <c r="O5" s="259">
        <v>628.74</v>
      </c>
      <c r="P5" s="260">
        <v>527.7956999999999</v>
      </c>
      <c r="Q5" s="327">
        <v>486.07259999999997</v>
      </c>
    </row>
    <row r="6" spans="1:17" ht="12" customHeight="1" x14ac:dyDescent="0.3">
      <c r="A6" s="18">
        <v>41012</v>
      </c>
      <c r="B6" s="233">
        <v>551.84000000000015</v>
      </c>
      <c r="C6" s="234">
        <v>525.24</v>
      </c>
      <c r="D6" s="326">
        <v>463.75000000000017</v>
      </c>
      <c r="E6" s="328">
        <v>441.07999999999993</v>
      </c>
      <c r="F6" s="149"/>
      <c r="G6" s="171">
        <v>41057</v>
      </c>
      <c r="H6" s="233">
        <v>613.25180000000023</v>
      </c>
      <c r="I6" s="239">
        <v>579.31579999999997</v>
      </c>
      <c r="J6" s="244">
        <v>486.67859999999973</v>
      </c>
      <c r="K6" s="328">
        <v>459.19649999999973</v>
      </c>
      <c r="L6" s="152"/>
      <c r="M6" s="171">
        <v>42982</v>
      </c>
      <c r="N6" s="247">
        <v>660.00000000000011</v>
      </c>
      <c r="O6" s="259">
        <v>627.4799999999999</v>
      </c>
      <c r="P6" s="260">
        <v>526.0483999999999</v>
      </c>
      <c r="Q6" s="327">
        <v>484.73939999999999</v>
      </c>
    </row>
    <row r="7" spans="1:17" ht="12" customHeight="1" x14ac:dyDescent="0.3">
      <c r="A7" s="18">
        <v>41013</v>
      </c>
      <c r="B7" s="233">
        <v>554.31000000000017</v>
      </c>
      <c r="C7" s="234">
        <v>527.71</v>
      </c>
      <c r="D7" s="326">
        <v>464.86000000000018</v>
      </c>
      <c r="E7" s="328">
        <v>442.73999999999995</v>
      </c>
      <c r="F7" s="149"/>
      <c r="G7" s="171">
        <v>41058</v>
      </c>
      <c r="H7" s="233">
        <v>614.42340000000013</v>
      </c>
      <c r="I7" s="239">
        <v>580.48740000000009</v>
      </c>
      <c r="J7" s="244">
        <v>486.79979999999978</v>
      </c>
      <c r="K7" s="328">
        <v>459.32999999999976</v>
      </c>
      <c r="L7" s="152"/>
      <c r="M7" s="18">
        <v>42983</v>
      </c>
      <c r="N7" s="247">
        <v>659.04000000000008</v>
      </c>
      <c r="O7" s="259">
        <v>626.21999999999991</v>
      </c>
      <c r="P7" s="260">
        <v>524.30109999999991</v>
      </c>
      <c r="Q7" s="327">
        <v>483.40620000000001</v>
      </c>
    </row>
    <row r="8" spans="1:17" ht="12" customHeight="1" x14ac:dyDescent="0.3">
      <c r="A8" s="18">
        <v>41014</v>
      </c>
      <c r="B8" s="233">
        <v>556.78000000000009</v>
      </c>
      <c r="C8" s="234">
        <v>530.18000000000006</v>
      </c>
      <c r="D8" s="326">
        <v>465.97000000000014</v>
      </c>
      <c r="E8" s="328">
        <v>444.4</v>
      </c>
      <c r="F8" s="149"/>
      <c r="G8" s="18">
        <v>41059</v>
      </c>
      <c r="H8" s="233">
        <v>615.59500000000014</v>
      </c>
      <c r="I8" s="239">
        <v>581.65900000000011</v>
      </c>
      <c r="J8" s="244">
        <v>486.92099999999982</v>
      </c>
      <c r="K8" s="328">
        <v>459.46349999999978</v>
      </c>
      <c r="L8" s="152"/>
      <c r="M8" s="18">
        <v>42984</v>
      </c>
      <c r="N8" s="247">
        <v>657.48</v>
      </c>
      <c r="O8" s="259">
        <v>624.37999999999988</v>
      </c>
      <c r="P8" s="260">
        <v>520.89989999999989</v>
      </c>
      <c r="Q8" s="327">
        <v>481.44759999999997</v>
      </c>
    </row>
    <row r="9" spans="1:17" ht="12" customHeight="1" x14ac:dyDescent="0.3">
      <c r="A9" s="171">
        <v>41015</v>
      </c>
      <c r="B9" s="233">
        <v>559.22000000000014</v>
      </c>
      <c r="C9" s="234">
        <v>531.62000000000012</v>
      </c>
      <c r="D9" s="326">
        <v>466.62000000000018</v>
      </c>
      <c r="E9" s="328">
        <v>444.75</v>
      </c>
      <c r="F9" s="149"/>
      <c r="G9" s="18">
        <v>41060</v>
      </c>
      <c r="H9" s="233">
        <v>616.76660000000004</v>
      </c>
      <c r="I9" s="239">
        <v>582.83060000000012</v>
      </c>
      <c r="J9" s="244">
        <v>487.04219999999975</v>
      </c>
      <c r="K9" s="328">
        <v>459.59699999999981</v>
      </c>
      <c r="L9" s="152"/>
      <c r="M9" s="18">
        <v>42985</v>
      </c>
      <c r="N9" s="247">
        <v>655.92000000000007</v>
      </c>
      <c r="O9" s="259">
        <v>622.53999999999985</v>
      </c>
      <c r="P9" s="260">
        <v>517.49869999999987</v>
      </c>
      <c r="Q9" s="327">
        <v>479.48899999999998</v>
      </c>
    </row>
    <row r="10" spans="1:17" ht="12" customHeight="1" x14ac:dyDescent="0.3">
      <c r="A10" s="171">
        <v>41016</v>
      </c>
      <c r="B10" s="233">
        <v>561.66000000000008</v>
      </c>
      <c r="C10" s="234">
        <v>533.06000000000017</v>
      </c>
      <c r="D10" s="326">
        <v>467.27000000000015</v>
      </c>
      <c r="E10" s="328">
        <v>445.10000000000008</v>
      </c>
      <c r="F10" s="149"/>
      <c r="G10" s="18">
        <v>41061</v>
      </c>
      <c r="H10" s="233">
        <v>617.93820000000005</v>
      </c>
      <c r="I10" s="239">
        <v>584.00220000000013</v>
      </c>
      <c r="J10" s="245">
        <v>487.1633999999998</v>
      </c>
      <c r="K10" s="328">
        <v>459.73049999999984</v>
      </c>
      <c r="L10" s="152"/>
      <c r="M10" s="18">
        <v>42986</v>
      </c>
      <c r="N10" s="247">
        <v>654.36</v>
      </c>
      <c r="O10" s="259">
        <v>620.69999999999982</v>
      </c>
      <c r="P10" s="260">
        <v>514.09749999999997</v>
      </c>
      <c r="Q10" s="327">
        <v>477.53039999999999</v>
      </c>
    </row>
    <row r="11" spans="1:17" ht="12" customHeight="1" x14ac:dyDescent="0.3">
      <c r="A11" s="18">
        <v>41017</v>
      </c>
      <c r="B11" s="233">
        <v>564.1</v>
      </c>
      <c r="C11" s="234">
        <v>534.50000000000011</v>
      </c>
      <c r="D11" s="326">
        <v>467.92000000000013</v>
      </c>
      <c r="E11" s="328">
        <v>445.4500000000001</v>
      </c>
      <c r="F11" s="149"/>
      <c r="G11" s="18">
        <v>41062</v>
      </c>
      <c r="H11" s="233">
        <v>619.10980000000006</v>
      </c>
      <c r="I11" s="239">
        <v>585.17380000000003</v>
      </c>
      <c r="J11" s="245">
        <v>487.28459999999984</v>
      </c>
      <c r="K11" s="328">
        <v>459.86399999999986</v>
      </c>
      <c r="L11" s="152"/>
      <c r="M11" s="18">
        <v>42987</v>
      </c>
      <c r="N11" s="247">
        <v>652.79999999999995</v>
      </c>
      <c r="O11" s="259">
        <v>618.85999999999979</v>
      </c>
      <c r="P11" s="260">
        <v>510.69630000000001</v>
      </c>
      <c r="Q11" s="327">
        <v>475.57179999999994</v>
      </c>
    </row>
    <row r="12" spans="1:17" ht="12" customHeight="1" x14ac:dyDescent="0.3">
      <c r="A12" s="18">
        <v>41018</v>
      </c>
      <c r="B12" s="233">
        <v>566.54</v>
      </c>
      <c r="C12" s="234">
        <v>535.94000000000017</v>
      </c>
      <c r="D12" s="326">
        <v>468.57000000000016</v>
      </c>
      <c r="E12" s="328">
        <v>445.80000000000013</v>
      </c>
      <c r="F12" s="149"/>
      <c r="G12" s="18">
        <v>41063</v>
      </c>
      <c r="H12" s="233">
        <v>620.28140000000008</v>
      </c>
      <c r="I12" s="239">
        <v>586.34540000000004</v>
      </c>
      <c r="J12" s="244">
        <v>487.40579999999977</v>
      </c>
      <c r="K12" s="328">
        <v>459.99749999999989</v>
      </c>
      <c r="L12" s="152"/>
      <c r="M12" s="171">
        <v>42988</v>
      </c>
      <c r="N12" s="247">
        <v>652.19999999999993</v>
      </c>
      <c r="O12" s="259">
        <v>618.27999999999975</v>
      </c>
      <c r="P12" s="260">
        <v>509.04240000000004</v>
      </c>
      <c r="Q12" s="327">
        <v>474.94639999999993</v>
      </c>
    </row>
    <row r="13" spans="1:17" ht="12" customHeight="1" x14ac:dyDescent="0.3">
      <c r="A13" s="18">
        <v>41019</v>
      </c>
      <c r="B13" s="233">
        <v>568.98</v>
      </c>
      <c r="C13" s="234">
        <v>537.38000000000022</v>
      </c>
      <c r="D13" s="326">
        <v>469.22000000000014</v>
      </c>
      <c r="E13" s="328">
        <v>446.15000000000015</v>
      </c>
      <c r="F13" s="149"/>
      <c r="G13" s="171">
        <v>41064</v>
      </c>
      <c r="H13" s="233">
        <v>620.81670000000008</v>
      </c>
      <c r="I13" s="239">
        <v>586.88070000000005</v>
      </c>
      <c r="J13" s="244">
        <v>487.40579999999977</v>
      </c>
      <c r="K13" s="328">
        <v>460.13099999999991</v>
      </c>
      <c r="L13" s="152"/>
      <c r="M13" s="171">
        <v>42989</v>
      </c>
      <c r="N13" s="247">
        <v>647.45000000000005</v>
      </c>
      <c r="O13" s="259">
        <v>613.54999999999984</v>
      </c>
      <c r="P13" s="260">
        <v>507.17850000000004</v>
      </c>
      <c r="Q13" s="327">
        <v>473.91099999999994</v>
      </c>
    </row>
    <row r="14" spans="1:17" ht="12" customHeight="1" x14ac:dyDescent="0.3">
      <c r="A14" s="18">
        <v>41020</v>
      </c>
      <c r="B14" s="233">
        <v>571.41999999999996</v>
      </c>
      <c r="C14" s="234">
        <v>538.82000000000016</v>
      </c>
      <c r="D14" s="326">
        <v>469.87000000000012</v>
      </c>
      <c r="E14" s="328">
        <v>446.50000000000017</v>
      </c>
      <c r="F14" s="149"/>
      <c r="G14" s="171">
        <v>41065</v>
      </c>
      <c r="H14" s="233">
        <v>623.50650000000007</v>
      </c>
      <c r="I14" s="239">
        <v>589.48649999999986</v>
      </c>
      <c r="J14" s="244">
        <v>488.58749999999981</v>
      </c>
      <c r="K14" s="328">
        <v>461.12079999999992</v>
      </c>
      <c r="L14" s="152"/>
      <c r="M14" s="18">
        <v>42990</v>
      </c>
      <c r="N14" s="247">
        <v>642.70000000000005</v>
      </c>
      <c r="O14" s="259">
        <v>608.81999999999994</v>
      </c>
      <c r="P14" s="260">
        <v>505.31460000000004</v>
      </c>
      <c r="Q14" s="327">
        <v>472.87559999999996</v>
      </c>
    </row>
    <row r="15" spans="1:17" ht="12" customHeight="1" x14ac:dyDescent="0.3">
      <c r="A15" s="18">
        <v>41021</v>
      </c>
      <c r="B15" s="233">
        <v>573.8599999999999</v>
      </c>
      <c r="C15" s="234">
        <v>540.26000000000022</v>
      </c>
      <c r="D15" s="326">
        <v>470.5200000000001</v>
      </c>
      <c r="E15" s="328">
        <v>446.85000000000014</v>
      </c>
      <c r="F15" s="149"/>
      <c r="G15" s="18">
        <v>41066</v>
      </c>
      <c r="H15" s="233">
        <v>626.19630000000006</v>
      </c>
      <c r="I15" s="239">
        <v>592.0922999999998</v>
      </c>
      <c r="J15" s="244">
        <v>489.76919999999984</v>
      </c>
      <c r="K15" s="328">
        <v>462.11059999999992</v>
      </c>
      <c r="L15" s="152"/>
      <c r="M15" s="18">
        <v>42991</v>
      </c>
      <c r="N15" s="247">
        <v>637.95000000000016</v>
      </c>
      <c r="O15" s="259">
        <v>604.08999999999992</v>
      </c>
      <c r="P15" s="260">
        <v>503.45070000000004</v>
      </c>
      <c r="Q15" s="327">
        <v>471.84019999999998</v>
      </c>
    </row>
    <row r="16" spans="1:17" ht="12" customHeight="1" x14ac:dyDescent="0.3">
      <c r="A16" s="18">
        <v>41022</v>
      </c>
      <c r="B16" s="233">
        <v>574.9799999999999</v>
      </c>
      <c r="C16" s="234">
        <v>541.38000000000022</v>
      </c>
      <c r="D16" s="326">
        <v>471.12000000000006</v>
      </c>
      <c r="E16" s="328">
        <v>447.05000000000013</v>
      </c>
      <c r="F16" s="149"/>
      <c r="G16" s="18">
        <v>41067</v>
      </c>
      <c r="H16" s="233">
        <v>628.88610000000006</v>
      </c>
      <c r="I16" s="239">
        <v>594.69809999999973</v>
      </c>
      <c r="J16" s="244">
        <v>490.95089999999988</v>
      </c>
      <c r="K16" s="328">
        <v>463.10039999999992</v>
      </c>
      <c r="L16" s="152"/>
      <c r="M16" s="18">
        <v>42992</v>
      </c>
      <c r="N16" s="247">
        <v>633.20000000000016</v>
      </c>
      <c r="O16" s="259">
        <v>599.3599999999999</v>
      </c>
      <c r="P16" s="260">
        <v>501.58680000000004</v>
      </c>
      <c r="Q16" s="327">
        <v>470.8048</v>
      </c>
    </row>
    <row r="17" spans="1:17" ht="12" customHeight="1" x14ac:dyDescent="0.3">
      <c r="A17" s="171">
        <v>41023</v>
      </c>
      <c r="B17" s="233">
        <v>576.1</v>
      </c>
      <c r="C17" s="234">
        <v>542.50000000000023</v>
      </c>
      <c r="D17" s="326">
        <v>471.72</v>
      </c>
      <c r="E17" s="328">
        <v>447.25000000000006</v>
      </c>
      <c r="F17" s="149"/>
      <c r="G17" s="18">
        <v>41068</v>
      </c>
      <c r="H17" s="233">
        <v>631.57590000000005</v>
      </c>
      <c r="I17" s="239">
        <v>597.30389999999977</v>
      </c>
      <c r="J17" s="244">
        <v>492.13259999999991</v>
      </c>
      <c r="K17" s="328">
        <v>464.09019999999987</v>
      </c>
      <c r="L17" s="152"/>
      <c r="M17" s="18">
        <v>42993</v>
      </c>
      <c r="N17" s="247">
        <v>628.45000000000027</v>
      </c>
      <c r="O17" s="259">
        <v>594.63</v>
      </c>
      <c r="P17" s="260">
        <v>499.72290000000004</v>
      </c>
      <c r="Q17" s="327">
        <v>469.76940000000002</v>
      </c>
    </row>
    <row r="18" spans="1:17" ht="12" customHeight="1" x14ac:dyDescent="0.3">
      <c r="A18" s="171">
        <v>41024</v>
      </c>
      <c r="B18" s="233">
        <v>577.21999999999991</v>
      </c>
      <c r="C18" s="234">
        <v>543.62000000000012</v>
      </c>
      <c r="D18" s="326">
        <v>472.32</v>
      </c>
      <c r="E18" s="328">
        <v>447.45000000000005</v>
      </c>
      <c r="F18" s="149"/>
      <c r="G18" s="18">
        <v>41069</v>
      </c>
      <c r="H18" s="233">
        <v>634.26570000000015</v>
      </c>
      <c r="I18" s="239">
        <v>599.90969999999982</v>
      </c>
      <c r="J18" s="244">
        <v>493.31429999999995</v>
      </c>
      <c r="K18" s="328">
        <v>465.07999999999987</v>
      </c>
      <c r="L18" s="152"/>
      <c r="M18" s="18">
        <v>42994</v>
      </c>
      <c r="N18" s="247">
        <v>623.70000000000027</v>
      </c>
      <c r="O18" s="259">
        <v>589.9</v>
      </c>
      <c r="P18" s="260">
        <v>497.85900000000004</v>
      </c>
      <c r="Q18" s="327">
        <v>468.73400000000004</v>
      </c>
    </row>
    <row r="19" spans="1:17" ht="12" customHeight="1" x14ac:dyDescent="0.3">
      <c r="A19" s="18">
        <v>41025</v>
      </c>
      <c r="B19" s="233">
        <v>578.34</v>
      </c>
      <c r="C19" s="234">
        <v>544.74000000000012</v>
      </c>
      <c r="D19" s="326">
        <v>472.91999999999996</v>
      </c>
      <c r="E19" s="328">
        <v>447.65</v>
      </c>
      <c r="F19" s="149"/>
      <c r="G19" s="18">
        <v>41070</v>
      </c>
      <c r="H19" s="233">
        <v>636.95550000000003</v>
      </c>
      <c r="I19" s="239">
        <v>602.51549999999986</v>
      </c>
      <c r="J19" s="244">
        <v>494.49599999999998</v>
      </c>
      <c r="K19" s="328">
        <v>466.06979999999987</v>
      </c>
      <c r="L19" s="149"/>
      <c r="M19" s="171">
        <v>42995</v>
      </c>
      <c r="N19" s="247">
        <v>618.95000000000027</v>
      </c>
      <c r="O19" s="259">
        <v>585.17000000000007</v>
      </c>
      <c r="P19" s="260">
        <v>495.99509999999998</v>
      </c>
      <c r="Q19" s="327">
        <v>467.69860000000006</v>
      </c>
    </row>
    <row r="20" spans="1:17" ht="12" customHeight="1" x14ac:dyDescent="0.3">
      <c r="A20" s="18">
        <v>41026</v>
      </c>
      <c r="B20" s="233">
        <v>579.46</v>
      </c>
      <c r="C20" s="234">
        <v>545.86000000000013</v>
      </c>
      <c r="D20" s="326">
        <v>473.51999999999992</v>
      </c>
      <c r="E20" s="328">
        <v>447.84999999999991</v>
      </c>
      <c r="F20" s="149"/>
      <c r="G20" s="171">
        <v>41071</v>
      </c>
      <c r="H20" s="233">
        <v>639.64530000000013</v>
      </c>
      <c r="I20" s="239">
        <v>605.12129999999979</v>
      </c>
      <c r="J20" s="244">
        <v>495.67770000000002</v>
      </c>
      <c r="K20" s="328">
        <v>467.05959999999982</v>
      </c>
      <c r="L20" s="149"/>
      <c r="M20" s="171">
        <v>42996</v>
      </c>
      <c r="N20" s="247">
        <v>614.20000000000016</v>
      </c>
      <c r="O20" s="259">
        <v>580.44000000000005</v>
      </c>
      <c r="P20" s="260">
        <v>494.13119999999992</v>
      </c>
      <c r="Q20" s="327">
        <v>466.66320000000007</v>
      </c>
    </row>
    <row r="21" spans="1:17" ht="12" customHeight="1" x14ac:dyDescent="0.3">
      <c r="A21" s="18">
        <v>41027</v>
      </c>
      <c r="B21" s="233">
        <v>580.58000000000004</v>
      </c>
      <c r="C21" s="234">
        <v>546.98000000000013</v>
      </c>
      <c r="D21" s="326">
        <v>474.11999999999995</v>
      </c>
      <c r="E21" s="328">
        <v>448.0499999999999</v>
      </c>
      <c r="F21" s="149"/>
      <c r="G21" s="171">
        <v>41072</v>
      </c>
      <c r="H21" s="233">
        <v>642.11290000000008</v>
      </c>
      <c r="I21" s="239">
        <v>607.50489999999979</v>
      </c>
      <c r="J21" s="245">
        <v>496.85940000000005</v>
      </c>
      <c r="K21" s="328">
        <v>468.04939999999976</v>
      </c>
      <c r="L21" s="149"/>
      <c r="M21" s="18">
        <v>42997</v>
      </c>
      <c r="N21" s="247">
        <v>609.45000000000016</v>
      </c>
      <c r="O21" s="259">
        <v>575.71000000000015</v>
      </c>
      <c r="P21" s="260">
        <v>492.26729999999986</v>
      </c>
      <c r="Q21" s="327">
        <v>465.62780000000009</v>
      </c>
    </row>
    <row r="22" spans="1:17" ht="12" customHeight="1" x14ac:dyDescent="0.3">
      <c r="A22" s="18">
        <v>41028</v>
      </c>
      <c r="B22" s="233">
        <v>581.70000000000016</v>
      </c>
      <c r="C22" s="234">
        <v>548.10000000000014</v>
      </c>
      <c r="D22" s="326">
        <v>474.71999999999991</v>
      </c>
      <c r="E22" s="328">
        <v>448.24999999999983</v>
      </c>
      <c r="F22" s="149"/>
      <c r="G22" s="18">
        <v>41073</v>
      </c>
      <c r="H22" s="233">
        <v>644.58050000000003</v>
      </c>
      <c r="I22" s="239">
        <v>609.88849999999979</v>
      </c>
      <c r="J22" s="245">
        <v>498.04110000000009</v>
      </c>
      <c r="K22" s="328">
        <v>469.03919999999977</v>
      </c>
      <c r="L22" s="149"/>
      <c r="M22" s="18">
        <v>42998</v>
      </c>
      <c r="N22" s="247">
        <v>604.70000000000016</v>
      </c>
      <c r="O22" s="259">
        <v>570.98000000000013</v>
      </c>
      <c r="P22" s="260">
        <v>490.40339999999981</v>
      </c>
      <c r="Q22" s="327">
        <v>464.59240000000011</v>
      </c>
    </row>
    <row r="23" spans="1:17" ht="12" customHeight="1" x14ac:dyDescent="0.3">
      <c r="A23" s="171">
        <v>41029</v>
      </c>
      <c r="B23" s="233">
        <v>582.82000000000016</v>
      </c>
      <c r="C23" s="234">
        <v>549.22</v>
      </c>
      <c r="D23" s="326">
        <v>475.31999999999988</v>
      </c>
      <c r="E23" s="328">
        <v>448.44999999999976</v>
      </c>
      <c r="F23" s="149"/>
      <c r="G23" s="18">
        <v>41074</v>
      </c>
      <c r="H23" s="233">
        <v>650.14810000000011</v>
      </c>
      <c r="I23" s="239">
        <v>615.47209999999995</v>
      </c>
      <c r="J23" s="245">
        <v>500.93130000000008</v>
      </c>
      <c r="K23" s="328">
        <v>470.40269999999981</v>
      </c>
      <c r="L23" s="149"/>
      <c r="M23" s="18">
        <v>42999</v>
      </c>
      <c r="N23" s="247">
        <v>599.95000000000005</v>
      </c>
      <c r="O23" s="259">
        <v>566.25000000000023</v>
      </c>
      <c r="P23" s="260">
        <v>488.53949999999975</v>
      </c>
      <c r="Q23" s="327">
        <v>463.55700000000007</v>
      </c>
    </row>
    <row r="24" spans="1:17" ht="12" customHeight="1" x14ac:dyDescent="0.3">
      <c r="A24" s="79">
        <v>41030</v>
      </c>
      <c r="B24" s="233">
        <v>583.94000000000017</v>
      </c>
      <c r="C24" s="234">
        <v>550.34</v>
      </c>
      <c r="D24" s="326">
        <v>475.91999999999985</v>
      </c>
      <c r="E24" s="328">
        <v>448.64999999999975</v>
      </c>
      <c r="F24" s="149"/>
      <c r="G24" s="18">
        <v>41075</v>
      </c>
      <c r="H24" s="233">
        <v>655.7157000000002</v>
      </c>
      <c r="I24" s="239">
        <v>621.0557</v>
      </c>
      <c r="J24" s="244">
        <v>503.82150000000013</v>
      </c>
      <c r="K24" s="328">
        <v>471.76619999999986</v>
      </c>
      <c r="L24" s="149"/>
      <c r="M24" s="18">
        <v>43000</v>
      </c>
      <c r="N24" s="247">
        <v>593.78</v>
      </c>
      <c r="O24" s="259">
        <v>560.10000000000014</v>
      </c>
      <c r="P24" s="260">
        <v>486.6755999999998</v>
      </c>
      <c r="Q24" s="327">
        <v>462.52160000000015</v>
      </c>
    </row>
    <row r="25" spans="1:17" ht="12" customHeight="1" x14ac:dyDescent="0.3">
      <c r="A25" s="18">
        <v>41031</v>
      </c>
      <c r="B25" s="233">
        <v>585.06000000000017</v>
      </c>
      <c r="C25" s="234">
        <v>551.46</v>
      </c>
      <c r="D25" s="326">
        <v>476.51999999999987</v>
      </c>
      <c r="E25" s="328">
        <v>448.84999999999974</v>
      </c>
      <c r="F25" s="149"/>
      <c r="G25" s="18">
        <v>41076</v>
      </c>
      <c r="H25" s="233">
        <v>670.2333000000001</v>
      </c>
      <c r="I25" s="239">
        <v>636.38930000000005</v>
      </c>
      <c r="J25" s="244">
        <v>511.6117000000001</v>
      </c>
      <c r="K25" s="328">
        <v>476.9996999999999</v>
      </c>
      <c r="L25" s="149"/>
      <c r="M25" s="18">
        <v>43001</v>
      </c>
      <c r="N25" s="247">
        <v>587.60999999999979</v>
      </c>
      <c r="O25" s="259">
        <v>553.95000000000016</v>
      </c>
      <c r="P25" s="260">
        <v>484.8116999999998</v>
      </c>
      <c r="Q25" s="327">
        <v>461.48620000000011</v>
      </c>
    </row>
    <row r="26" spans="1:17" ht="12" customHeight="1" x14ac:dyDescent="0.3">
      <c r="A26" s="173">
        <v>41032</v>
      </c>
      <c r="B26" s="233">
        <v>585.69000000000017</v>
      </c>
      <c r="C26" s="234">
        <v>552.09</v>
      </c>
      <c r="D26" s="326">
        <v>476.75999999999988</v>
      </c>
      <c r="E26" s="328">
        <v>449.14999999999975</v>
      </c>
      <c r="F26" s="149"/>
      <c r="G26" s="18">
        <v>41077</v>
      </c>
      <c r="H26" s="233">
        <v>684.7509</v>
      </c>
      <c r="I26" s="239">
        <v>651.7229000000001</v>
      </c>
      <c r="J26" s="244">
        <v>519.40190000000007</v>
      </c>
      <c r="K26" s="328">
        <v>482.23319999999995</v>
      </c>
      <c r="L26" s="149"/>
      <c r="M26" s="171">
        <v>43002</v>
      </c>
      <c r="N26" s="247">
        <v>581.43999999999983</v>
      </c>
      <c r="O26" s="259">
        <v>547.80000000000007</v>
      </c>
      <c r="P26" s="260">
        <v>482.94779999999986</v>
      </c>
      <c r="Q26" s="327">
        <v>460.45080000000013</v>
      </c>
    </row>
    <row r="27" spans="1:17" ht="12" customHeight="1" x14ac:dyDescent="0.3">
      <c r="A27" s="18">
        <v>41033</v>
      </c>
      <c r="B27" s="233">
        <v>586.32000000000016</v>
      </c>
      <c r="C27" s="234">
        <v>552.72</v>
      </c>
      <c r="D27" s="326">
        <v>476.99999999999994</v>
      </c>
      <c r="E27" s="328">
        <v>449.44999999999976</v>
      </c>
      <c r="F27" s="149"/>
      <c r="G27" s="52">
        <v>41078</v>
      </c>
      <c r="H27" s="248">
        <v>700</v>
      </c>
      <c r="I27" s="249">
        <v>660</v>
      </c>
      <c r="J27" s="250">
        <v>565</v>
      </c>
      <c r="K27" s="252">
        <v>515</v>
      </c>
      <c r="L27" s="149"/>
      <c r="M27" s="171">
        <v>43003</v>
      </c>
      <c r="N27" s="247">
        <v>575.26999999999975</v>
      </c>
      <c r="O27" s="259">
        <v>541.65000000000009</v>
      </c>
      <c r="P27" s="260">
        <v>481.08389999999991</v>
      </c>
      <c r="Q27" s="327">
        <v>459.41540000000009</v>
      </c>
    </row>
    <row r="28" spans="1:17" ht="12" customHeight="1" x14ac:dyDescent="0.3">
      <c r="A28" s="18">
        <v>41034</v>
      </c>
      <c r="B28" s="233">
        <v>586.95000000000016</v>
      </c>
      <c r="C28" s="234">
        <v>553.35</v>
      </c>
      <c r="D28" s="326">
        <v>477.23999999999995</v>
      </c>
      <c r="E28" s="328">
        <v>449.74999999999977</v>
      </c>
      <c r="F28" s="149"/>
      <c r="G28" s="272">
        <v>41085</v>
      </c>
      <c r="H28" s="248">
        <v>826</v>
      </c>
      <c r="I28" s="249">
        <v>730</v>
      </c>
      <c r="J28" s="250">
        <v>660</v>
      </c>
      <c r="K28" s="252">
        <v>610</v>
      </c>
      <c r="L28" s="149"/>
      <c r="M28" s="18">
        <v>43004</v>
      </c>
      <c r="N28" s="247">
        <v>569.0999999999998</v>
      </c>
      <c r="O28" s="259">
        <v>535.50000000000011</v>
      </c>
      <c r="P28" s="260">
        <v>479.21999999999991</v>
      </c>
      <c r="Q28" s="327">
        <v>458.38000000000011</v>
      </c>
    </row>
    <row r="29" spans="1:17" ht="12" customHeight="1" x14ac:dyDescent="0.3">
      <c r="A29" s="18">
        <v>41035</v>
      </c>
      <c r="B29" s="233">
        <v>587.58000000000015</v>
      </c>
      <c r="C29" s="239">
        <v>553.98</v>
      </c>
      <c r="D29" s="325">
        <v>477.48</v>
      </c>
      <c r="E29" s="328">
        <v>450.04999999999978</v>
      </c>
      <c r="F29" s="149"/>
      <c r="G29" s="52">
        <v>41092</v>
      </c>
      <c r="H29" s="318">
        <v>930</v>
      </c>
      <c r="I29" s="319">
        <v>840</v>
      </c>
      <c r="J29" s="317">
        <v>790</v>
      </c>
      <c r="K29" s="320">
        <v>750</v>
      </c>
      <c r="L29" s="149"/>
      <c r="M29" s="18">
        <v>43005</v>
      </c>
      <c r="N29" s="247">
        <v>563.52999999999975</v>
      </c>
      <c r="O29" s="259">
        <v>529.93000000000006</v>
      </c>
      <c r="P29" s="260">
        <v>479.00999999999988</v>
      </c>
      <c r="Q29" s="327">
        <v>457.97000000000014</v>
      </c>
    </row>
    <row r="30" spans="1:17" ht="12" customHeight="1" x14ac:dyDescent="0.3">
      <c r="A30" s="171">
        <v>41036</v>
      </c>
      <c r="B30" s="233">
        <v>588.49390000000005</v>
      </c>
      <c r="C30" s="239">
        <v>554.87790000000007</v>
      </c>
      <c r="D30" s="240">
        <v>477.9486</v>
      </c>
      <c r="E30" s="328">
        <v>450.56649999999979</v>
      </c>
      <c r="F30" s="149"/>
      <c r="G30" s="272">
        <v>41099</v>
      </c>
      <c r="H30" s="318">
        <v>1090</v>
      </c>
      <c r="I30" s="319">
        <v>945</v>
      </c>
      <c r="J30" s="317">
        <v>890</v>
      </c>
      <c r="K30" s="320">
        <v>830</v>
      </c>
      <c r="L30" s="149"/>
      <c r="M30" s="18">
        <v>43006</v>
      </c>
      <c r="N30" s="247">
        <v>557.95999999999981</v>
      </c>
      <c r="O30" s="259">
        <v>524.36000000000013</v>
      </c>
      <c r="P30" s="260">
        <v>478.7999999999999</v>
      </c>
      <c r="Q30" s="327">
        <v>457.56000000000012</v>
      </c>
    </row>
    <row r="31" spans="1:17" ht="12" customHeight="1" x14ac:dyDescent="0.3">
      <c r="A31" s="79">
        <v>41037</v>
      </c>
      <c r="B31" s="233">
        <v>589.40780000000007</v>
      </c>
      <c r="C31" s="239">
        <v>555.77580000000012</v>
      </c>
      <c r="D31" s="240">
        <v>478.41720000000004</v>
      </c>
      <c r="E31" s="328">
        <v>451.0829999999998</v>
      </c>
      <c r="F31" s="149"/>
      <c r="G31" s="52">
        <v>41106</v>
      </c>
      <c r="H31" s="318">
        <v>1210</v>
      </c>
      <c r="I31" s="319">
        <v>1180</v>
      </c>
      <c r="J31" s="317">
        <v>1008</v>
      </c>
      <c r="K31" s="320">
        <v>875</v>
      </c>
      <c r="L31" s="149"/>
      <c r="M31" s="18">
        <v>43007</v>
      </c>
      <c r="N31" s="247">
        <v>552.38999999999976</v>
      </c>
      <c r="O31" s="259">
        <v>518.79000000000008</v>
      </c>
      <c r="P31" s="260">
        <v>478.58999999999986</v>
      </c>
      <c r="Q31" s="327">
        <v>457.15000000000015</v>
      </c>
    </row>
    <row r="32" spans="1:17" ht="12" customHeight="1" x14ac:dyDescent="0.3">
      <c r="A32" s="18">
        <v>41038</v>
      </c>
      <c r="B32" s="233">
        <v>590.32170000000008</v>
      </c>
      <c r="C32" s="239">
        <v>556.67370000000017</v>
      </c>
      <c r="D32" s="240">
        <v>478.88580000000002</v>
      </c>
      <c r="E32" s="328">
        <v>451.59949999999981</v>
      </c>
      <c r="F32" s="149"/>
      <c r="G32" s="272">
        <v>41113</v>
      </c>
      <c r="H32" s="318">
        <v>1348</v>
      </c>
      <c r="I32" s="319">
        <v>1318</v>
      </c>
      <c r="J32" s="317">
        <v>1147</v>
      </c>
      <c r="K32" s="320">
        <v>898</v>
      </c>
      <c r="L32" s="149"/>
      <c r="M32" s="18">
        <v>43008</v>
      </c>
      <c r="N32" s="247">
        <v>546.81999999999971</v>
      </c>
      <c r="O32" s="259">
        <v>513.22</v>
      </c>
      <c r="P32" s="260">
        <v>478.37999999999988</v>
      </c>
      <c r="Q32" s="327">
        <v>456.74000000000012</v>
      </c>
    </row>
    <row r="33" spans="1:17" ht="12" customHeight="1" x14ac:dyDescent="0.3">
      <c r="A33" s="18">
        <v>41039</v>
      </c>
      <c r="B33" s="233">
        <v>591.23559999999998</v>
      </c>
      <c r="C33" s="239">
        <v>557.5716000000001</v>
      </c>
      <c r="D33" s="240">
        <v>479.3544</v>
      </c>
      <c r="E33" s="328">
        <v>452.11599999999981</v>
      </c>
      <c r="F33" s="149"/>
      <c r="G33" s="52">
        <v>41120</v>
      </c>
      <c r="H33" s="318">
        <v>1258</v>
      </c>
      <c r="I33" s="319">
        <v>1228</v>
      </c>
      <c r="J33" s="317">
        <v>1068</v>
      </c>
      <c r="K33" s="320">
        <v>880</v>
      </c>
      <c r="L33" s="149"/>
      <c r="M33" s="18">
        <v>43009</v>
      </c>
      <c r="N33" s="247">
        <v>541.24999999999966</v>
      </c>
      <c r="O33" s="259">
        <v>507.65000000000003</v>
      </c>
      <c r="P33" s="260">
        <v>478.1699999999999</v>
      </c>
      <c r="Q33" s="327">
        <v>456.3300000000001</v>
      </c>
    </row>
    <row r="34" spans="1:17" ht="12" customHeight="1" x14ac:dyDescent="0.3">
      <c r="A34" s="18">
        <v>41040</v>
      </c>
      <c r="B34" s="233">
        <v>592.14949999999999</v>
      </c>
      <c r="C34" s="239">
        <v>558.46950000000015</v>
      </c>
      <c r="D34" s="240">
        <v>479.82300000000004</v>
      </c>
      <c r="E34" s="328">
        <v>452.63249999999982</v>
      </c>
      <c r="F34" s="149"/>
      <c r="G34" s="272">
        <v>41127</v>
      </c>
      <c r="H34" s="318">
        <v>1178</v>
      </c>
      <c r="I34" s="319">
        <v>1148</v>
      </c>
      <c r="J34" s="317">
        <v>800</v>
      </c>
      <c r="K34" s="320">
        <v>650</v>
      </c>
      <c r="L34" s="149"/>
      <c r="M34" s="171">
        <v>43010</v>
      </c>
      <c r="N34" s="247">
        <v>539.8299999999997</v>
      </c>
      <c r="O34" s="259">
        <v>506.23</v>
      </c>
      <c r="P34" s="260">
        <v>478.1699999999999</v>
      </c>
      <c r="Q34" s="327">
        <v>456.3300000000001</v>
      </c>
    </row>
    <row r="35" spans="1:17" ht="12" customHeight="1" x14ac:dyDescent="0.3">
      <c r="A35" s="18">
        <v>41041</v>
      </c>
      <c r="B35" s="233">
        <v>593.0634</v>
      </c>
      <c r="C35" s="239">
        <v>559.3674000000002</v>
      </c>
      <c r="D35" s="240">
        <v>480.29160000000002</v>
      </c>
      <c r="E35" s="328">
        <v>453.14899999999983</v>
      </c>
      <c r="F35" s="149"/>
      <c r="G35" s="52">
        <v>41134</v>
      </c>
      <c r="H35" s="318">
        <v>736</v>
      </c>
      <c r="I35" s="319">
        <v>706</v>
      </c>
      <c r="J35" s="317">
        <v>598</v>
      </c>
      <c r="K35" s="320">
        <v>552</v>
      </c>
      <c r="L35" s="149"/>
      <c r="M35" s="171">
        <v>43011</v>
      </c>
      <c r="N35" s="247">
        <v>538.40999999999963</v>
      </c>
      <c r="O35" s="259">
        <v>504.81000000000006</v>
      </c>
      <c r="P35" s="260">
        <v>478.1699999999999</v>
      </c>
      <c r="Q35" s="327">
        <v>456.3300000000001</v>
      </c>
    </row>
    <row r="36" spans="1:17" ht="12" customHeight="1" x14ac:dyDescent="0.3">
      <c r="A36" s="18">
        <v>41042</v>
      </c>
      <c r="B36" s="233">
        <v>593.9772999999999</v>
      </c>
      <c r="C36" s="239">
        <v>560.26530000000014</v>
      </c>
      <c r="D36" s="240">
        <v>480.7602</v>
      </c>
      <c r="E36" s="328">
        <v>453.66549999999978</v>
      </c>
      <c r="F36" s="149"/>
      <c r="G36" s="272">
        <v>41141</v>
      </c>
      <c r="H36" s="321">
        <v>685</v>
      </c>
      <c r="I36" s="322">
        <v>655</v>
      </c>
      <c r="J36" s="323">
        <v>560</v>
      </c>
      <c r="K36" s="324">
        <v>515</v>
      </c>
      <c r="L36" s="149"/>
      <c r="M36" s="18">
        <v>43013</v>
      </c>
      <c r="N36" s="247">
        <v>535.56999999999971</v>
      </c>
      <c r="O36" s="259">
        <v>501.97000000000008</v>
      </c>
      <c r="P36" s="260">
        <v>478.1699999999999</v>
      </c>
      <c r="Q36" s="327">
        <v>456.3300000000001</v>
      </c>
    </row>
    <row r="37" spans="1:17" ht="12" customHeight="1" x14ac:dyDescent="0.3">
      <c r="A37" s="171">
        <v>41043</v>
      </c>
      <c r="B37" s="233">
        <v>595.3175</v>
      </c>
      <c r="C37" s="239">
        <v>561.58950000000016</v>
      </c>
      <c r="D37" s="240">
        <v>481.19999999999993</v>
      </c>
      <c r="E37" s="328">
        <v>454.13199999999978</v>
      </c>
      <c r="F37" s="149"/>
      <c r="G37" s="171">
        <v>41142</v>
      </c>
      <c r="H37" s="246">
        <v>681.95799999999974</v>
      </c>
      <c r="I37" s="254">
        <v>651.04</v>
      </c>
      <c r="J37" s="257">
        <v>553.07599999999991</v>
      </c>
      <c r="K37" s="327">
        <v>512.04979999999978</v>
      </c>
      <c r="L37" s="149"/>
      <c r="M37" s="18">
        <v>43014</v>
      </c>
      <c r="N37" s="247">
        <v>534.14999999999975</v>
      </c>
      <c r="O37" s="259">
        <v>500.55000000000007</v>
      </c>
      <c r="P37" s="260">
        <v>478.1699999999999</v>
      </c>
      <c r="Q37" s="327">
        <v>456.3300000000001</v>
      </c>
    </row>
    <row r="38" spans="1:17" ht="12" customHeight="1" x14ac:dyDescent="0.3">
      <c r="A38" s="171">
        <v>41044</v>
      </c>
      <c r="B38" s="233">
        <v>596.65769999999998</v>
      </c>
      <c r="C38" s="239">
        <v>562.91370000000018</v>
      </c>
      <c r="D38" s="240">
        <v>481.63979999999992</v>
      </c>
      <c r="E38" s="328">
        <v>454.59849999999977</v>
      </c>
      <c r="F38" s="149"/>
      <c r="G38" s="18">
        <v>41143</v>
      </c>
      <c r="H38" s="246">
        <v>676.69699999999978</v>
      </c>
      <c r="I38" s="254">
        <v>645.77499999999998</v>
      </c>
      <c r="J38" s="257">
        <v>552.71239999999989</v>
      </c>
      <c r="K38" s="327">
        <v>508.55519999999984</v>
      </c>
      <c r="L38" s="149"/>
      <c r="M38" s="18">
        <v>44844</v>
      </c>
      <c r="N38" s="329">
        <v>528.4699999999998</v>
      </c>
      <c r="O38" s="330">
        <v>494.87000000000012</v>
      </c>
      <c r="P38" s="331">
        <v>478.1699999999999</v>
      </c>
      <c r="Q38" s="332">
        <v>456.3300000000001</v>
      </c>
    </row>
    <row r="39" spans="1:17" ht="12" customHeight="1" thickBot="1" x14ac:dyDescent="0.35">
      <c r="A39" s="18">
        <v>41045</v>
      </c>
      <c r="B39" s="233">
        <v>597.99789999999996</v>
      </c>
      <c r="C39" s="239">
        <v>564.2379000000002</v>
      </c>
      <c r="D39" s="240">
        <v>482.07959999999991</v>
      </c>
      <c r="E39" s="328">
        <v>455.06499999999977</v>
      </c>
      <c r="F39" s="149"/>
      <c r="G39" s="18">
        <v>41144</v>
      </c>
      <c r="H39" s="246">
        <v>671.43599999999992</v>
      </c>
      <c r="I39" s="254">
        <v>640.51</v>
      </c>
      <c r="J39" s="257">
        <v>552.34879999999987</v>
      </c>
      <c r="K39" s="327">
        <v>505.06059999999985</v>
      </c>
      <c r="L39" s="258"/>
      <c r="M39" s="60"/>
      <c r="N39" s="151"/>
      <c r="O39" s="151"/>
      <c r="P39" s="151"/>
      <c r="Q39" s="4"/>
    </row>
    <row r="40" spans="1:17" ht="12" customHeight="1" x14ac:dyDescent="0.3">
      <c r="A40" s="18">
        <v>41046</v>
      </c>
      <c r="B40" s="233">
        <v>599.33809999999994</v>
      </c>
      <c r="C40" s="239">
        <v>565.56210000000021</v>
      </c>
      <c r="D40" s="240">
        <v>482.51939999999991</v>
      </c>
      <c r="E40" s="328">
        <v>455.53149999999977</v>
      </c>
      <c r="F40" s="149"/>
      <c r="G40" s="18">
        <v>41145</v>
      </c>
      <c r="H40" s="246">
        <v>670.51799999999992</v>
      </c>
      <c r="I40" s="254">
        <v>640.29499999999996</v>
      </c>
      <c r="J40" s="257">
        <v>547.93509999999992</v>
      </c>
      <c r="K40" s="327">
        <v>501.56599999999992</v>
      </c>
      <c r="L40" s="258"/>
      <c r="M40" s="333" t="s">
        <v>46</v>
      </c>
      <c r="N40" s="334"/>
      <c r="O40" s="334"/>
      <c r="P40" s="335"/>
      <c r="Q40" s="31"/>
    </row>
    <row r="41" spans="1:17" ht="12" customHeight="1" x14ac:dyDescent="0.3">
      <c r="A41" s="18">
        <v>41047</v>
      </c>
      <c r="B41" s="233">
        <v>600.67830000000004</v>
      </c>
      <c r="C41" s="239">
        <v>566.88630000000012</v>
      </c>
      <c r="D41" s="240">
        <v>482.95919999999978</v>
      </c>
      <c r="E41" s="328">
        <v>455.99799999999976</v>
      </c>
      <c r="F41" s="149"/>
      <c r="G41" s="18">
        <v>41146</v>
      </c>
      <c r="H41" s="246">
        <v>669.6</v>
      </c>
      <c r="I41" s="254">
        <v>640.08000000000004</v>
      </c>
      <c r="J41" s="257">
        <v>543.52139999999986</v>
      </c>
      <c r="K41" s="327">
        <v>498.07139999999993</v>
      </c>
      <c r="L41" s="258"/>
      <c r="M41" s="336"/>
      <c r="N41" s="337"/>
      <c r="O41" s="337"/>
      <c r="P41" s="338"/>
      <c r="Q41" s="31"/>
    </row>
    <row r="42" spans="1:17" ht="12" customHeight="1" x14ac:dyDescent="0.3">
      <c r="A42" s="18">
        <v>41048</v>
      </c>
      <c r="B42" s="233">
        <v>602.01850000000002</v>
      </c>
      <c r="C42" s="239">
        <v>568.21050000000014</v>
      </c>
      <c r="D42" s="240">
        <v>483.39899999999977</v>
      </c>
      <c r="E42" s="328">
        <v>456.46449999999976</v>
      </c>
      <c r="F42" s="149"/>
      <c r="G42" s="18">
        <v>41147</v>
      </c>
      <c r="H42" s="246">
        <v>668.64</v>
      </c>
      <c r="I42" s="254">
        <v>638.82000000000005</v>
      </c>
      <c r="J42" s="257">
        <v>541.77409999999986</v>
      </c>
      <c r="K42" s="327">
        <v>496.73819999999995</v>
      </c>
      <c r="L42" s="258"/>
      <c r="M42" s="336"/>
      <c r="N42" s="337"/>
      <c r="O42" s="337"/>
      <c r="P42" s="338"/>
      <c r="Q42" s="31"/>
    </row>
    <row r="43" spans="1:17" ht="12" customHeight="1" x14ac:dyDescent="0.3">
      <c r="A43" s="18">
        <v>41049</v>
      </c>
      <c r="B43" s="233">
        <v>603.3587</v>
      </c>
      <c r="C43" s="239">
        <v>569.53470000000016</v>
      </c>
      <c r="D43" s="240">
        <v>483.83879999999976</v>
      </c>
      <c r="E43" s="328">
        <v>456.93099999999976</v>
      </c>
      <c r="F43" s="149"/>
      <c r="G43" s="171">
        <v>41148</v>
      </c>
      <c r="H43" s="246">
        <v>667.68</v>
      </c>
      <c r="I43" s="254">
        <v>637.56000000000006</v>
      </c>
      <c r="J43" s="257">
        <v>540.02679999999987</v>
      </c>
      <c r="K43" s="327">
        <v>495.40499999999997</v>
      </c>
      <c r="L43" s="258"/>
      <c r="M43" s="336"/>
      <c r="N43" s="337"/>
      <c r="O43" s="337"/>
      <c r="P43" s="338"/>
      <c r="Q43" s="31"/>
    </row>
    <row r="44" spans="1:17" ht="12" customHeight="1" x14ac:dyDescent="0.3">
      <c r="A44" s="171">
        <v>41050</v>
      </c>
      <c r="B44" s="233">
        <v>604.69890000000009</v>
      </c>
      <c r="C44" s="239">
        <v>570.85890000000018</v>
      </c>
      <c r="D44" s="240">
        <v>484.27859999999976</v>
      </c>
      <c r="E44" s="328">
        <v>457.39749999999975</v>
      </c>
      <c r="F44" s="149"/>
      <c r="G44" s="171">
        <v>41149</v>
      </c>
      <c r="H44" s="246">
        <v>666.72</v>
      </c>
      <c r="I44" s="254">
        <v>636.30000000000007</v>
      </c>
      <c r="J44" s="257">
        <v>538.27949999999987</v>
      </c>
      <c r="K44" s="327">
        <v>494.0718</v>
      </c>
      <c r="L44" s="258"/>
      <c r="M44" s="336"/>
      <c r="N44" s="337"/>
      <c r="O44" s="337"/>
      <c r="P44" s="338"/>
      <c r="Q44" s="31"/>
    </row>
    <row r="45" spans="1:17" ht="12" customHeight="1" x14ac:dyDescent="0.3">
      <c r="A45" s="171">
        <v>41051</v>
      </c>
      <c r="B45" s="233">
        <v>606.26130000000012</v>
      </c>
      <c r="C45" s="239">
        <v>572.40530000000012</v>
      </c>
      <c r="D45" s="240">
        <v>484.71839999999975</v>
      </c>
      <c r="E45" s="328">
        <v>457.86399999999975</v>
      </c>
      <c r="F45" s="149"/>
      <c r="G45" s="18">
        <v>41150</v>
      </c>
      <c r="H45" s="246">
        <v>665.76</v>
      </c>
      <c r="I45" s="254">
        <v>635.04000000000008</v>
      </c>
      <c r="J45" s="257">
        <v>536.53219999999988</v>
      </c>
      <c r="K45" s="327">
        <v>492.73860000000002</v>
      </c>
      <c r="L45" s="258"/>
      <c r="M45" s="336"/>
      <c r="N45" s="337"/>
      <c r="O45" s="337"/>
      <c r="P45" s="338"/>
      <c r="Q45" s="31"/>
    </row>
    <row r="46" spans="1:17" ht="12" customHeight="1" x14ac:dyDescent="0.3">
      <c r="A46" s="18">
        <v>41052</v>
      </c>
      <c r="B46" s="233">
        <v>607.82370000000014</v>
      </c>
      <c r="C46" s="239">
        <v>573.95170000000007</v>
      </c>
      <c r="D46" s="240">
        <v>485.15819999999974</v>
      </c>
      <c r="E46" s="328">
        <v>458.33049999999974</v>
      </c>
      <c r="F46" s="149"/>
      <c r="G46" s="18">
        <v>41151</v>
      </c>
      <c r="H46" s="246">
        <v>664.80000000000007</v>
      </c>
      <c r="I46" s="254">
        <v>633.78000000000009</v>
      </c>
      <c r="J46" s="257">
        <v>534.78489999999988</v>
      </c>
      <c r="K46" s="327">
        <v>491.40539999999999</v>
      </c>
      <c r="L46" s="258"/>
      <c r="M46" s="336"/>
      <c r="N46" s="337"/>
      <c r="O46" s="337"/>
      <c r="P46" s="338"/>
      <c r="Q46" s="31"/>
    </row>
    <row r="47" spans="1:17" ht="12" customHeight="1" thickBot="1" x14ac:dyDescent="0.35">
      <c r="A47" s="18">
        <v>41053</v>
      </c>
      <c r="B47" s="233">
        <v>608.96610000000021</v>
      </c>
      <c r="C47" s="239">
        <v>575.07810000000006</v>
      </c>
      <c r="D47" s="240">
        <v>485.5079999999997</v>
      </c>
      <c r="E47" s="328">
        <v>458.54699999999974</v>
      </c>
      <c r="F47" s="149"/>
      <c r="G47" s="18">
        <v>41152</v>
      </c>
      <c r="H47" s="246">
        <v>663.84</v>
      </c>
      <c r="I47" s="254">
        <v>632.5200000000001</v>
      </c>
      <c r="J47" s="257">
        <v>533.03759999999988</v>
      </c>
      <c r="K47" s="327">
        <v>490.07220000000001</v>
      </c>
      <c r="L47" s="258"/>
      <c r="M47" s="339"/>
      <c r="N47" s="340"/>
      <c r="O47" s="340"/>
      <c r="P47" s="341"/>
      <c r="Q47" s="31"/>
    </row>
  </sheetData>
  <mergeCells count="2">
    <mergeCell ref="A1:P1"/>
    <mergeCell ref="M40:P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cure camping</vt:lpstr>
      <vt:lpstr>2021</vt:lpstr>
      <vt:lpstr>affext21</vt:lpstr>
      <vt:lpstr>webload 2021-1</vt:lpstr>
      <vt:lpstr>webl21-2</vt:lpstr>
      <vt:lpstr>2022</vt:lpstr>
      <vt:lpstr>webload2022</vt:lpstr>
      <vt:lpstr>webload22-11avril</vt:lpstr>
      <vt:lpstr>Affext22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 Quenot</cp:lastModifiedBy>
  <cp:lastPrinted>2018-06-01T08:08:44Z</cp:lastPrinted>
  <dcterms:created xsi:type="dcterms:W3CDTF">2012-04-22T07:48:54Z</dcterms:created>
  <dcterms:modified xsi:type="dcterms:W3CDTF">2022-04-04T14:00:47Z</dcterms:modified>
</cp:coreProperties>
</file>